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Eri-sv01\性能評価部\評価企画部\■こどもみらい住宅支援事業\ＨＰ掲載用（帳票）\"/>
    </mc:Choice>
  </mc:AlternateContent>
  <xr:revisionPtr revIDLastSave="0" documentId="13_ncr:1_{A64381F7-942F-46AB-A317-BA053AFE4F2A}" xr6:coauthVersionLast="41" xr6:coauthVersionMax="47" xr10:uidLastSave="{00000000-0000-0000-0000-000000000000}"/>
  <bookViews>
    <workbookView xWindow="-120" yWindow="-120" windowWidth="29040" windowHeight="17640" xr2:uid="{608348EB-FF16-4209-9F70-8B5A0351E729}"/>
  </bookViews>
  <sheets>
    <sheet name="住棟計算書" sheetId="2"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A18" i="2" l="1"/>
  <c r="DA17" i="2"/>
  <c r="DB11" i="2"/>
  <c r="D27" i="2" s="1"/>
  <c r="DB10" i="2"/>
  <c r="D26" i="2" s="1"/>
  <c r="DA11" i="2"/>
  <c r="DA10" i="2"/>
  <c r="I27" i="2"/>
  <c r="I26" i="2"/>
  <c r="F27" i="2"/>
  <c r="F26" i="2"/>
  <c r="D22" i="2"/>
  <c r="CJ12" i="2" l="1"/>
  <c r="DB17" i="2"/>
  <c r="D28" i="2" s="1"/>
  <c r="G28" i="2" s="1"/>
  <c r="CZ12" i="2"/>
  <c r="CW12" i="2"/>
  <c r="E12" i="2"/>
  <c r="AA12" i="2"/>
  <c r="CD12" i="2"/>
  <c r="BV12" i="2"/>
  <c r="G27" i="2"/>
  <c r="AL12" i="2"/>
  <c r="CP12" i="2"/>
  <c r="AM12" i="2"/>
  <c r="AN12" i="2"/>
  <c r="J12" i="2"/>
  <c r="BF12" i="2"/>
  <c r="CT12" i="2"/>
  <c r="P12" i="2"/>
  <c r="BJ12" i="2"/>
  <c r="BK12" i="2"/>
  <c r="V12" i="2"/>
  <c r="AT12" i="2"/>
  <c r="BW12" i="2"/>
  <c r="CU12" i="2"/>
  <c r="Z12" i="2"/>
  <c r="AZ12" i="2"/>
  <c r="BX12" i="2"/>
  <c r="N12" i="2"/>
  <c r="AB12" i="2"/>
  <c r="AX12" i="2"/>
  <c r="BL12" i="2"/>
  <c r="CH12" i="2"/>
  <c r="CV12" i="2"/>
  <c r="G26" i="2"/>
  <c r="O12" i="2"/>
  <c r="AH12" i="2"/>
  <c r="AY12" i="2"/>
  <c r="BR12" i="2"/>
  <c r="CI12" i="2"/>
  <c r="H12" i="2"/>
  <c r="T12" i="2"/>
  <c r="AF12" i="2"/>
  <c r="AR12" i="2"/>
  <c r="BD12" i="2"/>
  <c r="BP12" i="2"/>
  <c r="CB12" i="2"/>
  <c r="CN12" i="2"/>
  <c r="I12" i="2"/>
  <c r="U12" i="2"/>
  <c r="AG12" i="2"/>
  <c r="AS12" i="2"/>
  <c r="BE12" i="2"/>
  <c r="BQ12" i="2"/>
  <c r="CC12" i="2"/>
  <c r="CO12" i="2"/>
  <c r="K12" i="2"/>
  <c r="Q12" i="2"/>
  <c r="W12" i="2"/>
  <c r="AI12" i="2"/>
  <c r="AO12" i="2"/>
  <c r="AU12" i="2"/>
  <c r="BA12" i="2"/>
  <c r="BG12" i="2"/>
  <c r="BM12" i="2"/>
  <c r="BS12" i="2"/>
  <c r="BY12" i="2"/>
  <c r="CE12" i="2"/>
  <c r="CK12" i="2"/>
  <c r="CQ12" i="2"/>
  <c r="F12" i="2"/>
  <c r="L12" i="2"/>
  <c r="R12" i="2"/>
  <c r="X12" i="2"/>
  <c r="AD12" i="2"/>
  <c r="AJ12" i="2"/>
  <c r="AP12" i="2"/>
  <c r="AV12" i="2"/>
  <c r="BB12" i="2"/>
  <c r="BH12" i="2"/>
  <c r="BN12" i="2"/>
  <c r="BT12" i="2"/>
  <c r="BZ12" i="2"/>
  <c r="CF12" i="2"/>
  <c r="CL12" i="2"/>
  <c r="CR12" i="2"/>
  <c r="CX12" i="2"/>
  <c r="G12" i="2"/>
  <c r="M12" i="2"/>
  <c r="S12" i="2"/>
  <c r="Y12" i="2"/>
  <c r="AE12" i="2"/>
  <c r="AK12" i="2"/>
  <c r="AQ12" i="2"/>
  <c r="AW12" i="2"/>
  <c r="BC12" i="2"/>
  <c r="BI12" i="2"/>
  <c r="BO12" i="2"/>
  <c r="BU12" i="2"/>
  <c r="CA12" i="2"/>
  <c r="CG12" i="2"/>
  <c r="CM12" i="2"/>
  <c r="CS12" i="2"/>
  <c r="CY12" i="2"/>
  <c r="AC12" i="2"/>
</calcChain>
</file>

<file path=xl/sharedStrings.xml><?xml version="1.0" encoding="utf-8"?>
<sst xmlns="http://schemas.openxmlformats.org/spreadsheetml/2006/main" count="56" uniqueCount="36">
  <si>
    <t>地域の区分</t>
    <rPh sb="0" eb="2">
      <t>チイキ</t>
    </rPh>
    <rPh sb="3" eb="5">
      <t>クブン</t>
    </rPh>
    <phoneticPr fontId="2"/>
  </si>
  <si>
    <t>←地域区分１～8いずれかを選択</t>
    <rPh sb="1" eb="3">
      <t>チイキ</t>
    </rPh>
    <rPh sb="3" eb="5">
      <t>クブン</t>
    </rPh>
    <rPh sb="13" eb="15">
      <t>センタク</t>
    </rPh>
    <phoneticPr fontId="2"/>
  </si>
  <si>
    <t>外皮の住戸別の数値を入力</t>
    <rPh sb="0" eb="2">
      <t>ガイヒ</t>
    </rPh>
    <rPh sb="3" eb="5">
      <t>ジュウコ</t>
    </rPh>
    <rPh sb="5" eb="6">
      <t>ベツ</t>
    </rPh>
    <rPh sb="7" eb="9">
      <t>スウチ</t>
    </rPh>
    <rPh sb="10" eb="12">
      <t>ニュウリョク</t>
    </rPh>
    <phoneticPr fontId="2"/>
  </si>
  <si>
    <t>計</t>
    <rPh sb="0" eb="1">
      <t>ケイ</t>
    </rPh>
    <phoneticPr fontId="2"/>
  </si>
  <si>
    <t>平均</t>
    <rPh sb="0" eb="2">
      <t>ヘイキン</t>
    </rPh>
    <phoneticPr fontId="2"/>
  </si>
  <si>
    <t>住戸番号</t>
    <rPh sb="0" eb="2">
      <t>ジュウコ</t>
    </rPh>
    <rPh sb="2" eb="4">
      <t>バンゴウ</t>
    </rPh>
    <phoneticPr fontId="2"/>
  </si>
  <si>
    <r>
      <t xml:space="preserve">外　皮
</t>
    </r>
    <r>
      <rPr>
        <sz val="9"/>
        <color theme="1"/>
        <rFont val="游ゴシック"/>
        <family val="3"/>
        <charset val="128"/>
        <scheme val="minor"/>
      </rPr>
      <t>※住棟判定用</t>
    </r>
    <rPh sb="0" eb="1">
      <t>ソト</t>
    </rPh>
    <rPh sb="2" eb="3">
      <t>カワ</t>
    </rPh>
    <rPh sb="5" eb="7">
      <t>ジュウトウ</t>
    </rPh>
    <rPh sb="7" eb="10">
      <t>ハンテイヨウ</t>
    </rPh>
    <phoneticPr fontId="2"/>
  </si>
  <si>
    <r>
      <t>Ｕ</t>
    </r>
    <r>
      <rPr>
        <sz val="8"/>
        <color theme="1"/>
        <rFont val="游ゴシック"/>
        <family val="3"/>
        <charset val="128"/>
        <scheme val="minor"/>
      </rPr>
      <t>Ａ</t>
    </r>
    <phoneticPr fontId="2"/>
  </si>
  <si>
    <r>
      <rPr>
        <sz val="14"/>
        <color theme="1"/>
        <rFont val="游ゴシック"/>
        <family val="3"/>
        <charset val="128"/>
        <scheme val="minor"/>
      </rPr>
      <t>η</t>
    </r>
    <r>
      <rPr>
        <sz val="8"/>
        <color theme="1"/>
        <rFont val="游ゴシック"/>
        <family val="3"/>
        <charset val="128"/>
        <scheme val="minor"/>
      </rPr>
      <t>AC</t>
    </r>
    <phoneticPr fontId="2"/>
  </si>
  <si>
    <r>
      <rPr>
        <b/>
        <sz val="9"/>
        <color theme="1"/>
        <rFont val="游ゴシック"/>
        <family val="3"/>
        <charset val="128"/>
        <scheme val="minor"/>
      </rPr>
      <t>※参考</t>
    </r>
    <r>
      <rPr>
        <sz val="9"/>
        <color theme="1"/>
        <rFont val="游ゴシック"/>
        <family val="3"/>
        <charset val="128"/>
        <scheme val="minor"/>
      </rPr>
      <t xml:space="preserve">
判　定(住戸単位)</t>
    </r>
    <rPh sb="8" eb="10">
      <t>ジュウコ</t>
    </rPh>
    <rPh sb="10" eb="12">
      <t>タンイ</t>
    </rPh>
    <phoneticPr fontId="2"/>
  </si>
  <si>
    <t>一次エネルギー消費量の住戸別の数値を入力</t>
    <rPh sb="0" eb="2">
      <t>イチジ</t>
    </rPh>
    <rPh sb="7" eb="10">
      <t>ショウヒリョウ</t>
    </rPh>
    <rPh sb="11" eb="13">
      <t>ジュウコ</t>
    </rPh>
    <rPh sb="13" eb="14">
      <t>ベツ</t>
    </rPh>
    <rPh sb="15" eb="17">
      <t>スウチ</t>
    </rPh>
    <rPh sb="18" eb="20">
      <t>ニュウリョク</t>
    </rPh>
    <phoneticPr fontId="2"/>
  </si>
  <si>
    <t>＊</t>
    <phoneticPr fontId="2"/>
  </si>
  <si>
    <t>設計/基準
（結果）</t>
    <rPh sb="0" eb="2">
      <t>セッケイ</t>
    </rPh>
    <rPh sb="3" eb="5">
      <t>キジュン</t>
    </rPh>
    <phoneticPr fontId="2"/>
  </si>
  <si>
    <t>共用部分</t>
    <rPh sb="0" eb="2">
      <t>キョウヨウ</t>
    </rPh>
    <rPh sb="2" eb="4">
      <t>ブブン</t>
    </rPh>
    <phoneticPr fontId="2"/>
  </si>
  <si>
    <t>設計一次エネルギー消費量
[GJ/(戸・年)]</t>
    <phoneticPr fontId="2"/>
  </si>
  <si>
    <t>基準一次エネルギー消費量
[GJ/(戸・年)]</t>
    <phoneticPr fontId="2"/>
  </si>
  <si>
    <t>判定結果</t>
    <rPh sb="0" eb="2">
      <t>ハンテイ</t>
    </rPh>
    <rPh sb="2" eb="4">
      <t>ケッカ</t>
    </rPh>
    <phoneticPr fontId="2"/>
  </si>
  <si>
    <t>地域区分別　外皮基準値</t>
    <rPh sb="0" eb="2">
      <t>チイキ</t>
    </rPh>
    <rPh sb="2" eb="4">
      <t>クブン</t>
    </rPh>
    <rPh sb="4" eb="5">
      <t>ベツ</t>
    </rPh>
    <rPh sb="6" eb="8">
      <t>ガイヒ</t>
    </rPh>
    <rPh sb="8" eb="11">
      <t>キジュンチ</t>
    </rPh>
    <phoneticPr fontId="2"/>
  </si>
  <si>
    <t>住戸単位</t>
    <rPh sb="0" eb="2">
      <t>ジュウコ</t>
    </rPh>
    <rPh sb="2" eb="4">
      <t>タンイ</t>
    </rPh>
    <phoneticPr fontId="2"/>
  </si>
  <si>
    <t>住棟単位</t>
    <rPh sb="0" eb="1">
      <t>ジュウ</t>
    </rPh>
    <rPh sb="1" eb="2">
      <t>ムネ</t>
    </rPh>
    <rPh sb="2" eb="4">
      <t>タンイ</t>
    </rPh>
    <phoneticPr fontId="2"/>
  </si>
  <si>
    <t>（住棟単位）</t>
    <rPh sb="1" eb="2">
      <t>スミ</t>
    </rPh>
    <rPh sb="2" eb="3">
      <t>ムネ</t>
    </rPh>
    <rPh sb="3" eb="5">
      <t>タンイ</t>
    </rPh>
    <phoneticPr fontId="2"/>
  </si>
  <si>
    <t>（住戸単位）</t>
    <rPh sb="1" eb="3">
      <t>ジュウコ</t>
    </rPh>
    <rPh sb="3" eb="5">
      <t>タンイ</t>
    </rPh>
    <phoneticPr fontId="2"/>
  </si>
  <si>
    <t>ηAC</t>
    <phoneticPr fontId="2"/>
  </si>
  <si>
    <t xml:space="preserve"> 平均値</t>
    <rPh sb="1" eb="4">
      <t>ヘイキンチ</t>
    </rPh>
    <phoneticPr fontId="2"/>
  </si>
  <si>
    <t>地域
基準値</t>
    <rPh sb="0" eb="2">
      <t>チイキ</t>
    </rPh>
    <rPh sb="3" eb="5">
      <t>キジュン</t>
    </rPh>
    <rPh sb="5" eb="6">
      <t>アタイ</t>
    </rPh>
    <phoneticPr fontId="2"/>
  </si>
  <si>
    <t>判定</t>
    <rPh sb="0" eb="2">
      <t>ハンテイ</t>
    </rPh>
    <phoneticPr fontId="2"/>
  </si>
  <si>
    <t>ー</t>
    <phoneticPr fontId="2"/>
  </si>
  <si>
    <t>外皮</t>
    <rPh sb="0" eb="2">
      <t>ガイヒ</t>
    </rPh>
    <phoneticPr fontId="2"/>
  </si>
  <si>
    <t>≦</t>
    <phoneticPr fontId="2"/>
  </si>
  <si>
    <t>設計一次エネルギー消費量　　/基準一次エネルギー消費量</t>
    <rPh sb="0" eb="2">
      <t>セッケイ</t>
    </rPh>
    <rPh sb="15" eb="17">
      <t>キジュン</t>
    </rPh>
    <rPh sb="17" eb="19">
      <t>イチジ</t>
    </rPh>
    <rPh sb="24" eb="27">
      <t>ショウヒリョウ</t>
    </rPh>
    <phoneticPr fontId="2"/>
  </si>
  <si>
    <t>＊この住棟計算書は住棟評価のときに使用します。従って、住戸評価のときは外皮計算書・一次エネルギー消費量計算結果で確認することとします。</t>
    <rPh sb="3" eb="5">
      <t>ジュウトウ</t>
    </rPh>
    <rPh sb="5" eb="7">
      <t>ケイサン</t>
    </rPh>
    <rPh sb="7" eb="8">
      <t>ショ</t>
    </rPh>
    <rPh sb="9" eb="11">
      <t>ジュウトウ</t>
    </rPh>
    <rPh sb="11" eb="13">
      <t>ヒョウカ</t>
    </rPh>
    <rPh sb="17" eb="19">
      <t>シヨウ</t>
    </rPh>
    <rPh sb="23" eb="24">
      <t>シタガ</t>
    </rPh>
    <rPh sb="27" eb="29">
      <t>ジュウコ</t>
    </rPh>
    <rPh sb="29" eb="31">
      <t>ヒョウカ</t>
    </rPh>
    <rPh sb="35" eb="37">
      <t>ガイヒ</t>
    </rPh>
    <rPh sb="37" eb="40">
      <t>ケイサンショ</t>
    </rPh>
    <rPh sb="41" eb="43">
      <t>イチジ</t>
    </rPh>
    <rPh sb="48" eb="51">
      <t>ショウヒリョウ</t>
    </rPh>
    <rPh sb="51" eb="53">
      <t>ケイサン</t>
    </rPh>
    <rPh sb="53" eb="55">
      <t>ケッカ</t>
    </rPh>
    <rPh sb="56" eb="58">
      <t>カクニン</t>
    </rPh>
    <phoneticPr fontId="2"/>
  </si>
  <si>
    <t>＊住戸単位又は住棟単位のいずれかの基準に適合する必要があります。</t>
    <rPh sb="1" eb="3">
      <t>ジュウコ</t>
    </rPh>
    <rPh sb="3" eb="5">
      <t>タンイ</t>
    </rPh>
    <rPh sb="5" eb="6">
      <t>マタ</t>
    </rPh>
    <rPh sb="7" eb="9">
      <t>ジュウトウ</t>
    </rPh>
    <rPh sb="9" eb="11">
      <t>タンイ</t>
    </rPh>
    <rPh sb="17" eb="19">
      <t>キジュン</t>
    </rPh>
    <rPh sb="20" eb="22">
      <t>テキゴウ</t>
    </rPh>
    <rPh sb="24" eb="26">
      <t>ヒツヨウ</t>
    </rPh>
    <phoneticPr fontId="2"/>
  </si>
  <si>
    <t>＊住棟評価の場合は共用部分については評価対象から除外することを可能とします。</t>
    <rPh sb="1" eb="3">
      <t>ジュウトウ</t>
    </rPh>
    <rPh sb="3" eb="5">
      <t>ヒョウカ</t>
    </rPh>
    <rPh sb="6" eb="8">
      <t>バアイ</t>
    </rPh>
    <rPh sb="9" eb="11">
      <t>キョウヨウ</t>
    </rPh>
    <rPh sb="11" eb="13">
      <t>ブブン</t>
    </rPh>
    <rPh sb="18" eb="20">
      <t>ヒョウカ</t>
    </rPh>
    <rPh sb="20" eb="22">
      <t>タイショウ</t>
    </rPh>
    <rPh sb="24" eb="26">
      <t>ジョガイ</t>
    </rPh>
    <rPh sb="31" eb="33">
      <t>カノウ</t>
    </rPh>
    <phoneticPr fontId="2"/>
  </si>
  <si>
    <t>こどもみらい住宅支援事業 対象住宅証明　住棟計算書（共同住宅等）</t>
    <phoneticPr fontId="2"/>
  </si>
  <si>
    <t>　設計一次エネルギー消費量/基準一次エネルギー消費量で判定します。</t>
    <rPh sb="1" eb="3">
      <t>セッケイ</t>
    </rPh>
    <rPh sb="3" eb="5">
      <t>イチジ</t>
    </rPh>
    <rPh sb="10" eb="13">
      <t>ショウヒリョウ</t>
    </rPh>
    <rPh sb="14" eb="16">
      <t>キジュン</t>
    </rPh>
    <rPh sb="16" eb="18">
      <t>イチジ</t>
    </rPh>
    <rPh sb="23" eb="26">
      <t>ショウヒリョウ</t>
    </rPh>
    <rPh sb="27" eb="29">
      <t>ハンテイ</t>
    </rPh>
    <phoneticPr fontId="2"/>
  </si>
  <si>
    <t>＊賃貸住宅はこどもみらい住宅支援事業の対象外になっています。</t>
    <rPh sb="1" eb="3">
      <t>チンタイ</t>
    </rPh>
    <rPh sb="3" eb="5">
      <t>ジュウタク</t>
    </rPh>
    <rPh sb="12" eb="14">
      <t>ジュウタク</t>
    </rPh>
    <rPh sb="14" eb="16">
      <t>シエン</t>
    </rPh>
    <rPh sb="16" eb="18">
      <t>ジギョウ</t>
    </rPh>
    <rPh sb="19" eb="22">
      <t>タイショウガイ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</si>
</sst>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_ "/>
    <numFmt numFmtId="177" formatCode="0.0_ "/>
  </numFmts>
  <fonts count="14" x14ac:knownFonts="1">
    <font>
      <sz val="11"/>
      <color theme="1"/>
      <name val="游ゴシック"/>
      <family val="2"/>
      <charset val="128"/>
      <scheme val="minor"/>
    </font>
    <font>
      <b/>
      <sz val="14"/>
      <color theme="1"/>
      <name val="游ゴシック"/>
      <family val="3"/>
      <charset val="128"/>
      <scheme val="minor"/>
    </font>
    <font>
      <sz val="6"/>
      <name val="游ゴシック"/>
      <family val="2"/>
      <charset val="128"/>
      <scheme val="minor"/>
    </font>
    <font>
      <sz val="14"/>
      <color theme="1"/>
      <name val="游ゴシック"/>
      <family val="2"/>
      <charset val="128"/>
      <scheme val="minor"/>
    </font>
    <font>
      <b/>
      <sz val="16"/>
      <color rgb="FFFF0000"/>
      <name val="游ゴシック"/>
      <family val="3"/>
      <charset val="128"/>
      <scheme val="minor"/>
    </font>
    <font>
      <b/>
      <sz val="11"/>
      <color theme="1"/>
      <name val="游ゴシック"/>
      <family val="3"/>
      <charset val="128"/>
      <scheme val="minor"/>
    </font>
    <font>
      <sz val="9"/>
      <color theme="1"/>
      <name val="游ゴシック"/>
      <family val="3"/>
      <charset val="128"/>
      <scheme val="minor"/>
    </font>
    <font>
      <sz val="8"/>
      <color theme="1"/>
      <name val="游ゴシック"/>
      <family val="3"/>
      <charset val="128"/>
      <scheme val="minor"/>
    </font>
    <font>
      <sz val="11"/>
      <color theme="1"/>
      <name val="游ゴシック"/>
      <family val="3"/>
      <charset val="128"/>
      <scheme val="minor"/>
    </font>
    <font>
      <sz val="14"/>
      <color theme="1"/>
      <name val="游ゴシック"/>
      <family val="3"/>
      <charset val="128"/>
      <scheme val="minor"/>
    </font>
    <font>
      <b/>
      <sz val="9"/>
      <color theme="1"/>
      <name val="游ゴシック"/>
      <family val="3"/>
      <charset val="128"/>
      <scheme val="minor"/>
    </font>
    <font>
      <sz val="18"/>
      <color theme="1"/>
      <name val="游ゴシック"/>
      <family val="2"/>
      <charset val="128"/>
      <scheme val="minor"/>
    </font>
    <font>
      <sz val="18"/>
      <color theme="1"/>
      <name val="游ゴシック"/>
      <family val="3"/>
      <charset val="128"/>
      <scheme val="minor"/>
    </font>
    <font>
      <sz val="9"/>
      <color theme="1"/>
      <name val="游ゴシック"/>
      <family val="2"/>
      <charset val="128"/>
      <scheme val="minor"/>
    </font>
  </fonts>
  <fills count="13">
    <fill>
      <patternFill patternType="none"/>
    </fill>
    <fill>
      <patternFill patternType="gray125"/>
    </fill>
    <fill>
      <patternFill patternType="solid">
        <fgColor rgb="FFFFC000"/>
        <bgColor indexed="64"/>
      </patternFill>
    </fill>
    <fill>
      <patternFill patternType="solid">
        <fgColor theme="5" tint="0.59999389629810485"/>
        <bgColor indexed="64"/>
      </patternFill>
    </fill>
    <fill>
      <patternFill patternType="solid">
        <fgColor theme="2" tint="-0.499984740745262"/>
        <bgColor indexed="64"/>
      </patternFill>
    </fill>
    <fill>
      <patternFill patternType="solid">
        <fgColor rgb="FFFFFF00"/>
        <bgColor indexed="64"/>
      </patternFill>
    </fill>
    <fill>
      <patternFill patternType="solid">
        <fgColor theme="2" tint="-0.249977111117893"/>
        <bgColor indexed="64"/>
      </patternFill>
    </fill>
    <fill>
      <patternFill patternType="solid">
        <fgColor theme="2"/>
        <bgColor indexed="64"/>
      </patternFill>
    </fill>
    <fill>
      <patternFill patternType="solid">
        <fgColor theme="6" tint="0.59999389629810485"/>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rgb="FFEFDDEF"/>
        <bgColor indexed="64"/>
      </patternFill>
    </fill>
    <fill>
      <patternFill patternType="solid">
        <fgColor rgb="FFC4A2BF"/>
        <bgColor indexed="64"/>
      </patternFill>
    </fill>
  </fills>
  <borders count="37">
    <border>
      <left/>
      <right/>
      <top/>
      <bottom/>
      <diagonal/>
    </border>
    <border>
      <left style="medium">
        <color rgb="FFFF0000"/>
      </left>
      <right/>
      <top style="medium">
        <color rgb="FFFF0000"/>
      </top>
      <bottom style="medium">
        <color rgb="FFFF0000"/>
      </bottom>
      <diagonal/>
    </border>
    <border>
      <left/>
      <right style="medium">
        <color rgb="FFFF0000"/>
      </right>
      <top style="medium">
        <color rgb="FFFF0000"/>
      </top>
      <bottom style="medium">
        <color rgb="FFFF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s>
  <cellStyleXfs count="1">
    <xf numFmtId="0" fontId="0" fillId="0" borderId="0">
      <alignment vertical="center"/>
    </xf>
  </cellStyleXfs>
  <cellXfs count="99">
    <xf numFmtId="0" fontId="0" fillId="0" borderId="0" xfId="0">
      <alignment vertical="center"/>
    </xf>
    <xf numFmtId="0" fontId="1" fillId="0" borderId="0" xfId="0" applyFont="1">
      <alignment vertical="center"/>
    </xf>
    <xf numFmtId="0" fontId="3" fillId="0" borderId="0" xfId="0" applyFont="1">
      <alignment vertical="center"/>
    </xf>
    <xf numFmtId="0" fontId="0" fillId="2" borderId="0" xfId="0" applyFill="1">
      <alignment vertical="center"/>
    </xf>
    <xf numFmtId="0" fontId="4" fillId="0" borderId="0" xfId="0" applyFont="1">
      <alignment vertical="center"/>
    </xf>
    <xf numFmtId="0" fontId="5" fillId="0" borderId="0" xfId="0" applyFont="1">
      <alignment vertical="center"/>
    </xf>
    <xf numFmtId="0" fontId="0" fillId="4" borderId="5" xfId="0" applyFill="1" applyBorder="1" applyAlignment="1">
      <alignment horizontal="center" vertical="center"/>
    </xf>
    <xf numFmtId="0" fontId="0" fillId="4" borderId="6" xfId="0" applyFill="1" applyBorder="1" applyAlignment="1">
      <alignment horizontal="center" vertical="center"/>
    </xf>
    <xf numFmtId="0" fontId="0" fillId="0" borderId="0" xfId="0" applyAlignment="1">
      <alignment horizontal="center" vertical="center"/>
    </xf>
    <xf numFmtId="0" fontId="0" fillId="0" borderId="18" xfId="0" applyBorder="1">
      <alignment vertical="center"/>
    </xf>
    <xf numFmtId="0" fontId="0" fillId="0" borderId="6" xfId="0" applyBorder="1">
      <alignment vertical="center"/>
    </xf>
    <xf numFmtId="0" fontId="0" fillId="0" borderId="3" xfId="0" applyBorder="1">
      <alignment vertical="center"/>
    </xf>
    <xf numFmtId="0" fontId="0" fillId="0" borderId="19" xfId="0" applyBorder="1">
      <alignment vertical="center"/>
    </xf>
    <xf numFmtId="0" fontId="0" fillId="5" borderId="19" xfId="0" applyFill="1" applyBorder="1">
      <alignment vertical="center"/>
    </xf>
    <xf numFmtId="0" fontId="0" fillId="0" borderId="22" xfId="0" applyBorder="1">
      <alignment vertical="center"/>
    </xf>
    <xf numFmtId="0" fontId="0" fillId="0" borderId="23" xfId="0" applyBorder="1">
      <alignment vertical="center"/>
    </xf>
    <xf numFmtId="0" fontId="0" fillId="0" borderId="24" xfId="0" applyBorder="1">
      <alignment vertical="center"/>
    </xf>
    <xf numFmtId="0" fontId="0" fillId="0" borderId="25" xfId="0" applyBorder="1">
      <alignment vertical="center"/>
    </xf>
    <xf numFmtId="0" fontId="0" fillId="5" borderId="25" xfId="0" applyFill="1" applyBorder="1">
      <alignment vertical="center"/>
    </xf>
    <xf numFmtId="0" fontId="0" fillId="0" borderId="26" xfId="0" applyBorder="1" applyAlignment="1">
      <alignment horizontal="center" vertical="center"/>
    </xf>
    <xf numFmtId="0" fontId="0" fillId="6" borderId="27" xfId="0" applyFill="1" applyBorder="1" applyAlignment="1">
      <alignment horizontal="center" vertical="center"/>
    </xf>
    <xf numFmtId="0" fontId="0" fillId="0" borderId="28" xfId="0" applyBorder="1">
      <alignment vertical="center"/>
    </xf>
    <xf numFmtId="0" fontId="0" fillId="0" borderId="5" xfId="0" applyBorder="1">
      <alignment vertical="center"/>
    </xf>
    <xf numFmtId="0" fontId="0" fillId="0" borderId="16" xfId="0" applyBorder="1">
      <alignment vertical="center"/>
    </xf>
    <xf numFmtId="0" fontId="0" fillId="0" borderId="29" xfId="0" applyBorder="1">
      <alignment vertical="center"/>
    </xf>
    <xf numFmtId="0" fontId="0" fillId="0" borderId="0" xfId="0" applyAlignment="1">
      <alignment vertical="center" wrapText="1"/>
    </xf>
    <xf numFmtId="0" fontId="0" fillId="0" borderId="31" xfId="0" applyBorder="1" applyAlignment="1">
      <alignment horizontal="center" vertical="center"/>
    </xf>
    <xf numFmtId="0" fontId="3" fillId="7" borderId="0" xfId="0" applyFont="1" applyFill="1">
      <alignment vertical="center"/>
    </xf>
    <xf numFmtId="0" fontId="0" fillId="7" borderId="0" xfId="0" applyFill="1" applyAlignment="1">
      <alignment vertical="center" wrapText="1"/>
    </xf>
    <xf numFmtId="0" fontId="0" fillId="7" borderId="0" xfId="0" applyFill="1">
      <alignment vertical="center"/>
    </xf>
    <xf numFmtId="0" fontId="0" fillId="8" borderId="0" xfId="0" applyFill="1">
      <alignment vertical="center"/>
    </xf>
    <xf numFmtId="0" fontId="0" fillId="0" borderId="7" xfId="0" applyBorder="1">
      <alignment vertical="center"/>
    </xf>
    <xf numFmtId="0" fontId="5" fillId="7" borderId="34" xfId="0" applyFont="1" applyFill="1" applyBorder="1">
      <alignment vertical="center"/>
    </xf>
    <xf numFmtId="0" fontId="0" fillId="7" borderId="0" xfId="0" applyFill="1" applyAlignment="1">
      <alignment horizontal="center" vertical="center" wrapText="1"/>
    </xf>
    <xf numFmtId="0" fontId="5" fillId="7" borderId="35" xfId="0" applyFont="1" applyFill="1" applyBorder="1" applyAlignment="1">
      <alignment horizontal="center" vertical="center"/>
    </xf>
    <xf numFmtId="0" fontId="0" fillId="8" borderId="0" xfId="0" applyFill="1" applyAlignment="1">
      <alignment horizontal="center" vertical="center" wrapText="1"/>
    </xf>
    <xf numFmtId="0" fontId="0" fillId="9" borderId="6" xfId="0" applyFill="1" applyBorder="1" applyAlignment="1">
      <alignment horizontal="center" vertical="center"/>
    </xf>
    <xf numFmtId="0" fontId="0" fillId="0" borderId="6" xfId="0" applyBorder="1" applyAlignment="1">
      <alignment horizontal="center" vertical="center"/>
    </xf>
    <xf numFmtId="0" fontId="0" fillId="0" borderId="12" xfId="0" applyBorder="1" applyAlignment="1">
      <alignment horizontal="center" vertical="center"/>
    </xf>
    <xf numFmtId="0" fontId="0" fillId="0" borderId="27" xfId="0" applyBorder="1" applyAlignment="1">
      <alignment horizontal="center" vertical="center"/>
    </xf>
    <xf numFmtId="0" fontId="11" fillId="7" borderId="0" xfId="0" applyFont="1" applyFill="1" applyAlignment="1">
      <alignment horizontal="center" vertical="center"/>
    </xf>
    <xf numFmtId="0" fontId="0" fillId="3" borderId="3" xfId="0" applyFill="1" applyBorder="1" applyAlignment="1">
      <alignment horizontal="center" vertical="center"/>
    </xf>
    <xf numFmtId="0" fontId="0" fillId="3" borderId="6" xfId="0" applyFill="1" applyBorder="1" applyAlignment="1">
      <alignment horizontal="center" vertical="center"/>
    </xf>
    <xf numFmtId="0" fontId="0" fillId="0" borderId="24" xfId="0" applyBorder="1" applyAlignment="1">
      <alignment horizontal="center" vertical="center"/>
    </xf>
    <xf numFmtId="0" fontId="12" fillId="7" borderId="0" xfId="0" applyFont="1" applyFill="1" applyAlignment="1">
      <alignment horizontal="center" vertical="center"/>
    </xf>
    <xf numFmtId="0" fontId="0" fillId="0" borderId="28" xfId="0" applyBorder="1" applyAlignment="1">
      <alignment horizontal="center" vertical="center"/>
    </xf>
    <xf numFmtId="176" fontId="0" fillId="0" borderId="35" xfId="0" applyNumberFormat="1" applyBorder="1" applyAlignment="1">
      <alignment horizontal="center" vertical="center"/>
    </xf>
    <xf numFmtId="177" fontId="0" fillId="3" borderId="3" xfId="0" applyNumberFormat="1" applyFill="1" applyBorder="1" applyAlignment="1">
      <alignment horizontal="center" vertical="center"/>
    </xf>
    <xf numFmtId="177" fontId="0" fillId="3" borderId="6" xfId="0" applyNumberFormat="1" applyFill="1" applyBorder="1" applyAlignment="1">
      <alignment horizontal="center" vertical="center"/>
    </xf>
    <xf numFmtId="0" fontId="0" fillId="10" borderId="3" xfId="0" applyFill="1" applyBorder="1" applyAlignment="1">
      <alignment horizontal="center" vertical="center"/>
    </xf>
    <xf numFmtId="0" fontId="0" fillId="10" borderId="4" xfId="0" applyFill="1" applyBorder="1" applyAlignment="1">
      <alignment horizontal="center" vertical="center"/>
    </xf>
    <xf numFmtId="0" fontId="0" fillId="10" borderId="5" xfId="0" applyFill="1" applyBorder="1" applyAlignment="1">
      <alignment horizontal="center" vertical="center"/>
    </xf>
    <xf numFmtId="0" fontId="0" fillId="10" borderId="6" xfId="0" applyFill="1" applyBorder="1" applyAlignment="1">
      <alignment horizontal="center" vertical="center"/>
    </xf>
    <xf numFmtId="0" fontId="0" fillId="10" borderId="7" xfId="0" applyFill="1" applyBorder="1" applyAlignment="1">
      <alignment horizontal="center" vertical="center"/>
    </xf>
    <xf numFmtId="0" fontId="0" fillId="10" borderId="10" xfId="0" applyFill="1" applyBorder="1">
      <alignment vertical="center"/>
    </xf>
    <xf numFmtId="0" fontId="0" fillId="10" borderId="11" xfId="0" applyFill="1" applyBorder="1">
      <alignment vertical="center"/>
    </xf>
    <xf numFmtId="0" fontId="0" fillId="10" borderId="12" xfId="0" applyFill="1" applyBorder="1">
      <alignment vertical="center"/>
    </xf>
    <xf numFmtId="0" fontId="0" fillId="10" borderId="13" xfId="0" applyFill="1" applyBorder="1">
      <alignment vertical="center"/>
    </xf>
    <xf numFmtId="0" fontId="0" fillId="11" borderId="5" xfId="0" applyFill="1" applyBorder="1">
      <alignment vertical="center"/>
    </xf>
    <xf numFmtId="0" fontId="0" fillId="11" borderId="6" xfId="0" applyFill="1" applyBorder="1">
      <alignment vertical="center"/>
    </xf>
    <xf numFmtId="0" fontId="0" fillId="11" borderId="3" xfId="0" applyFill="1" applyBorder="1">
      <alignment vertical="center"/>
    </xf>
    <xf numFmtId="0" fontId="10" fillId="12" borderId="28" xfId="0" applyFont="1" applyFill="1" applyBorder="1" applyAlignment="1">
      <alignment horizontal="center" vertical="center" wrapText="1"/>
    </xf>
    <xf numFmtId="0" fontId="0" fillId="10" borderId="8" xfId="0" applyFill="1" applyBorder="1" applyAlignment="1">
      <alignment horizontal="center" vertical="center"/>
    </xf>
    <xf numFmtId="0" fontId="0" fillId="10" borderId="36" xfId="0" applyFill="1" applyBorder="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0" fillId="10" borderId="8" xfId="0" applyFill="1" applyBorder="1" applyAlignment="1">
      <alignment horizontal="center" vertical="center"/>
    </xf>
    <xf numFmtId="0" fontId="0" fillId="10" borderId="14" xfId="0" applyFill="1" applyBorder="1" applyAlignment="1">
      <alignment horizontal="center" vertical="center"/>
    </xf>
    <xf numFmtId="0" fontId="0" fillId="0" borderId="9" xfId="0" applyBorder="1" applyAlignment="1">
      <alignment horizontal="center" vertical="center"/>
    </xf>
    <xf numFmtId="0" fontId="0" fillId="0" borderId="15" xfId="0" applyBorder="1" applyAlignment="1">
      <alignment horizontal="center" vertical="center"/>
    </xf>
    <xf numFmtId="0" fontId="0" fillId="10" borderId="3" xfId="0" applyFill="1" applyBorder="1" applyAlignment="1">
      <alignment horizontal="center" vertical="center"/>
    </xf>
    <xf numFmtId="0" fontId="0" fillId="10" borderId="4" xfId="0" applyFill="1" applyBorder="1" applyAlignment="1">
      <alignment horizontal="center" vertical="center"/>
    </xf>
    <xf numFmtId="0" fontId="0" fillId="10" borderId="16" xfId="0" applyFill="1" applyBorder="1" applyAlignment="1">
      <alignment horizontal="center" vertical="center" wrapText="1"/>
    </xf>
    <xf numFmtId="0" fontId="0" fillId="10" borderId="17" xfId="0" applyFill="1" applyBorder="1" applyAlignment="1">
      <alignment horizontal="center" vertical="center" wrapText="1"/>
    </xf>
    <xf numFmtId="0" fontId="0" fillId="10" borderId="20" xfId="0" applyFill="1" applyBorder="1" applyAlignment="1">
      <alignment horizontal="center" vertical="center" wrapText="1"/>
    </xf>
    <xf numFmtId="0" fontId="0" fillId="10" borderId="21" xfId="0" applyFill="1" applyBorder="1" applyAlignment="1">
      <alignment horizontal="center" vertical="center" wrapText="1"/>
    </xf>
    <xf numFmtId="0" fontId="0" fillId="0" borderId="3" xfId="0" applyBorder="1" applyAlignment="1">
      <alignment horizontal="center" vertical="center"/>
    </xf>
    <xf numFmtId="0" fontId="0" fillId="0" borderId="4" xfId="0"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0" fillId="4" borderId="3" xfId="0" applyFill="1" applyBorder="1" applyAlignment="1">
      <alignment horizontal="center" vertical="center"/>
    </xf>
    <xf numFmtId="0" fontId="0" fillId="4" borderId="4" xfId="0" applyFill="1" applyBorder="1" applyAlignment="1">
      <alignment horizontal="center" vertical="center"/>
    </xf>
    <xf numFmtId="0" fontId="13" fillId="11" borderId="32" xfId="0" applyFont="1" applyFill="1" applyBorder="1" applyAlignment="1">
      <alignment horizontal="center" vertical="center" wrapText="1"/>
    </xf>
    <xf numFmtId="0" fontId="13" fillId="11" borderId="33" xfId="0" applyFont="1" applyFill="1" applyBorder="1" applyAlignment="1">
      <alignment horizontal="center" vertical="center" wrapText="1"/>
    </xf>
    <xf numFmtId="0" fontId="0" fillId="0" borderId="9" xfId="0" applyBorder="1" applyAlignment="1">
      <alignment horizontal="center" vertical="center" wrapText="1"/>
    </xf>
    <xf numFmtId="0" fontId="0" fillId="11" borderId="3" xfId="0" applyFill="1" applyBorder="1" applyAlignment="1">
      <alignment horizontal="center" vertical="center"/>
    </xf>
    <xf numFmtId="0" fontId="0" fillId="11" borderId="4" xfId="0" applyFill="1" applyBorder="1" applyAlignment="1">
      <alignment horizontal="center" vertical="center"/>
    </xf>
    <xf numFmtId="0" fontId="0" fillId="0" borderId="3" xfId="0" applyBorder="1" applyAlignment="1">
      <alignment horizontal="center" vertical="center" wrapText="1"/>
    </xf>
    <xf numFmtId="0" fontId="0" fillId="0" borderId="4" xfId="0" applyBorder="1" applyAlignment="1">
      <alignment horizontal="center" vertical="center" wrapText="1"/>
    </xf>
    <xf numFmtId="176" fontId="0" fillId="5" borderId="29" xfId="0" applyNumberFormat="1" applyFill="1" applyBorder="1" applyAlignment="1">
      <alignment vertical="center" wrapText="1"/>
    </xf>
    <xf numFmtId="0" fontId="0" fillId="0" borderId="30" xfId="0" applyBorder="1" applyAlignment="1">
      <alignment vertical="center" wrapText="1"/>
    </xf>
    <xf numFmtId="0" fontId="0" fillId="0" borderId="8" xfId="0" applyBorder="1" applyAlignment="1">
      <alignment horizontal="center" vertical="center"/>
    </xf>
    <xf numFmtId="0" fontId="0" fillId="0" borderId="14" xfId="0" applyBorder="1" applyAlignment="1">
      <alignment horizontal="center" vertical="center"/>
    </xf>
    <xf numFmtId="0" fontId="0" fillId="0" borderId="32" xfId="0" applyBorder="1" applyAlignment="1">
      <alignment horizontal="center" vertical="center"/>
    </xf>
    <xf numFmtId="0" fontId="0" fillId="0" borderId="33" xfId="0" applyBorder="1" applyAlignment="1">
      <alignment horizontal="center" vertical="center"/>
    </xf>
    <xf numFmtId="0" fontId="0" fillId="0" borderId="5" xfId="0" applyBorder="1" applyAlignment="1">
      <alignment horizontal="center" vertical="center"/>
    </xf>
  </cellXfs>
  <cellStyles count="1">
    <cellStyle name="標準" xfId="0" builtinId="0"/>
  </cellStyles>
  <dxfs count="6">
    <dxf>
      <fill>
        <patternFill patternType="darkGray">
          <fgColor theme="1" tint="0.499984740745262"/>
          <bgColor auto="1"/>
        </patternFill>
      </fill>
    </dxf>
    <dxf>
      <font>
        <b/>
        <i val="0"/>
        <color rgb="FF9C0006"/>
      </font>
    </dxf>
    <dxf>
      <font>
        <b/>
        <i val="0"/>
        <color theme="0"/>
      </font>
      <fill>
        <patternFill>
          <bgColor theme="4"/>
        </patternFill>
      </fill>
    </dxf>
    <dxf>
      <font>
        <b/>
        <i val="0"/>
        <color rgb="FF9C0006"/>
      </font>
    </dxf>
    <dxf>
      <font>
        <b/>
        <i val="0"/>
        <color theme="0"/>
      </font>
      <fill>
        <patternFill>
          <bgColor theme="4" tint="-0.24994659260841701"/>
        </patternFill>
      </fill>
    </dxf>
    <dxf>
      <font>
        <b/>
        <i val="0"/>
        <color theme="0"/>
      </font>
      <fill>
        <patternFill>
          <bgColor theme="4" tint="-0.24994659260841701"/>
        </patternFill>
      </fill>
    </dxf>
  </dxfs>
  <tableStyles count="0" defaultTableStyle="TableStyleMedium2" defaultPivotStyle="PivotStyleLight16"/>
  <colors>
    <mruColors>
      <color rgb="FFEFDDEF"/>
      <color rgb="FFC4A2B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6DECFD-5473-42F0-A619-C426AF180221}">
  <sheetPr>
    <pageSetUpPr fitToPage="1"/>
  </sheetPr>
  <dimension ref="A1:DB41"/>
  <sheetViews>
    <sheetView tabSelected="1" view="pageBreakPreview" zoomScale="78" zoomScaleNormal="78" zoomScaleSheetLayoutView="78" workbookViewId="0">
      <pane xSplit="66" topLeftCell="BO1" activePane="topRight" state="frozenSplit"/>
      <selection pane="topRight" activeCell="CB26" sqref="CB26"/>
    </sheetView>
  </sheetViews>
  <sheetFormatPr defaultRowHeight="18.75" x14ac:dyDescent="0.4"/>
  <cols>
    <col min="1" max="1" width="11.25" customWidth="1"/>
    <col min="2" max="2" width="10.625" customWidth="1"/>
    <col min="3" max="3" width="10.375" customWidth="1"/>
    <col min="4" max="12" width="7.375" customWidth="1"/>
    <col min="13" max="13" width="7.5" customWidth="1"/>
    <col min="14" max="17" width="7.375" customWidth="1"/>
    <col min="18" max="103" width="1.5" customWidth="1"/>
    <col min="104" max="104" width="7.375" customWidth="1"/>
    <col min="105" max="105" width="6.125" customWidth="1"/>
    <col min="106" max="106" width="10.375" customWidth="1"/>
  </cols>
  <sheetData>
    <row r="1" spans="1:106" ht="24.75" customHeight="1" x14ac:dyDescent="0.4">
      <c r="A1" s="1" t="s">
        <v>33</v>
      </c>
      <c r="B1" s="1"/>
    </row>
    <row r="2" spans="1:106" ht="17.25" customHeight="1" x14ac:dyDescent="0.4">
      <c r="A2" s="2"/>
      <c r="B2" s="2"/>
    </row>
    <row r="3" spans="1:106" ht="17.25" customHeight="1" thickBot="1" x14ac:dyDescent="0.45">
      <c r="A3" s="2"/>
      <c r="B3" s="2"/>
    </row>
    <row r="4" spans="1:106" ht="29.25" customHeight="1" thickBot="1" x14ac:dyDescent="0.45">
      <c r="A4" s="3" t="s">
        <v>0</v>
      </c>
      <c r="B4" s="64">
        <v>5</v>
      </c>
      <c r="C4" s="65"/>
      <c r="D4" t="s">
        <v>1</v>
      </c>
    </row>
    <row r="5" spans="1:106" ht="24.75" customHeight="1" x14ac:dyDescent="0.4"/>
    <row r="6" spans="1:106" ht="25.5" x14ac:dyDescent="0.4">
      <c r="F6" s="4"/>
    </row>
    <row r="7" spans="1:106" ht="25.5" customHeight="1" thickBot="1" x14ac:dyDescent="0.45">
      <c r="A7" s="5" t="s">
        <v>2</v>
      </c>
      <c r="B7" s="5"/>
    </row>
    <row r="8" spans="1:106" s="8" customFormat="1" ht="12.75" customHeight="1" thickBot="1" x14ac:dyDescent="0.45">
      <c r="A8" s="49"/>
      <c r="B8" s="50"/>
      <c r="C8" s="51"/>
      <c r="D8" s="52"/>
      <c r="E8" s="53">
        <v>1</v>
      </c>
      <c r="F8" s="53">
        <v>2</v>
      </c>
      <c r="G8" s="53">
        <v>3</v>
      </c>
      <c r="H8" s="53">
        <v>4</v>
      </c>
      <c r="I8" s="53">
        <v>5</v>
      </c>
      <c r="J8" s="53">
        <v>6</v>
      </c>
      <c r="K8" s="53">
        <v>7</v>
      </c>
      <c r="L8" s="53">
        <v>8</v>
      </c>
      <c r="M8" s="53">
        <v>9</v>
      </c>
      <c r="N8" s="53">
        <v>10</v>
      </c>
      <c r="O8" s="53">
        <v>11</v>
      </c>
      <c r="P8" s="53">
        <v>12</v>
      </c>
      <c r="Q8" s="53">
        <v>13</v>
      </c>
      <c r="R8" s="53">
        <v>14</v>
      </c>
      <c r="S8" s="53">
        <v>15</v>
      </c>
      <c r="T8" s="53">
        <v>16</v>
      </c>
      <c r="U8" s="53">
        <v>17</v>
      </c>
      <c r="V8" s="53">
        <v>18</v>
      </c>
      <c r="W8" s="53">
        <v>19</v>
      </c>
      <c r="X8" s="53">
        <v>20</v>
      </c>
      <c r="Y8" s="53">
        <v>21</v>
      </c>
      <c r="Z8" s="53">
        <v>22</v>
      </c>
      <c r="AA8" s="53">
        <v>23</v>
      </c>
      <c r="AB8" s="53">
        <v>24</v>
      </c>
      <c r="AC8" s="53">
        <v>25</v>
      </c>
      <c r="AD8" s="53">
        <v>26</v>
      </c>
      <c r="AE8" s="53">
        <v>27</v>
      </c>
      <c r="AF8" s="53">
        <v>28</v>
      </c>
      <c r="AG8" s="53">
        <v>29</v>
      </c>
      <c r="AH8" s="53">
        <v>30</v>
      </c>
      <c r="AI8" s="53">
        <v>31</v>
      </c>
      <c r="AJ8" s="53">
        <v>32</v>
      </c>
      <c r="AK8" s="53">
        <v>33</v>
      </c>
      <c r="AL8" s="53">
        <v>34</v>
      </c>
      <c r="AM8" s="53">
        <v>35</v>
      </c>
      <c r="AN8" s="53">
        <v>36</v>
      </c>
      <c r="AO8" s="53">
        <v>37</v>
      </c>
      <c r="AP8" s="53">
        <v>38</v>
      </c>
      <c r="AQ8" s="53">
        <v>39</v>
      </c>
      <c r="AR8" s="53">
        <v>40</v>
      </c>
      <c r="AS8" s="53">
        <v>41</v>
      </c>
      <c r="AT8" s="53">
        <v>42</v>
      </c>
      <c r="AU8" s="53">
        <v>43</v>
      </c>
      <c r="AV8" s="53">
        <v>44</v>
      </c>
      <c r="AW8" s="53">
        <v>45</v>
      </c>
      <c r="AX8" s="53">
        <v>46</v>
      </c>
      <c r="AY8" s="53">
        <v>47</v>
      </c>
      <c r="AZ8" s="53">
        <v>48</v>
      </c>
      <c r="BA8" s="53">
        <v>49</v>
      </c>
      <c r="BB8" s="53">
        <v>50</v>
      </c>
      <c r="BC8" s="53">
        <v>51</v>
      </c>
      <c r="BD8" s="53">
        <v>52</v>
      </c>
      <c r="BE8" s="53">
        <v>53</v>
      </c>
      <c r="BF8" s="53">
        <v>54</v>
      </c>
      <c r="BG8" s="53">
        <v>55</v>
      </c>
      <c r="BH8" s="53">
        <v>56</v>
      </c>
      <c r="BI8" s="53">
        <v>57</v>
      </c>
      <c r="BJ8" s="53">
        <v>58</v>
      </c>
      <c r="BK8" s="53">
        <v>59</v>
      </c>
      <c r="BL8" s="53">
        <v>60</v>
      </c>
      <c r="BM8" s="53">
        <v>61</v>
      </c>
      <c r="BN8" s="53">
        <v>62</v>
      </c>
      <c r="BO8" s="53">
        <v>63</v>
      </c>
      <c r="BP8" s="53">
        <v>64</v>
      </c>
      <c r="BQ8" s="53">
        <v>65</v>
      </c>
      <c r="BR8" s="53">
        <v>66</v>
      </c>
      <c r="BS8" s="53">
        <v>67</v>
      </c>
      <c r="BT8" s="53">
        <v>68</v>
      </c>
      <c r="BU8" s="53">
        <v>69</v>
      </c>
      <c r="BV8" s="53">
        <v>70</v>
      </c>
      <c r="BW8" s="53">
        <v>71</v>
      </c>
      <c r="BX8" s="53">
        <v>72</v>
      </c>
      <c r="BY8" s="53">
        <v>73</v>
      </c>
      <c r="BZ8" s="53">
        <v>74</v>
      </c>
      <c r="CA8" s="53">
        <v>75</v>
      </c>
      <c r="CB8" s="53">
        <v>76</v>
      </c>
      <c r="CC8" s="53">
        <v>77</v>
      </c>
      <c r="CD8" s="53">
        <v>78</v>
      </c>
      <c r="CE8" s="53">
        <v>79</v>
      </c>
      <c r="CF8" s="53">
        <v>80</v>
      </c>
      <c r="CG8" s="53">
        <v>81</v>
      </c>
      <c r="CH8" s="53">
        <v>82</v>
      </c>
      <c r="CI8" s="53">
        <v>83</v>
      </c>
      <c r="CJ8" s="53">
        <v>84</v>
      </c>
      <c r="CK8" s="53">
        <v>85</v>
      </c>
      <c r="CL8" s="53">
        <v>86</v>
      </c>
      <c r="CM8" s="53">
        <v>87</v>
      </c>
      <c r="CN8" s="53">
        <v>88</v>
      </c>
      <c r="CO8" s="53">
        <v>89</v>
      </c>
      <c r="CP8" s="53">
        <v>90</v>
      </c>
      <c r="CQ8" s="53">
        <v>91</v>
      </c>
      <c r="CR8" s="53">
        <v>92</v>
      </c>
      <c r="CS8" s="53">
        <v>93</v>
      </c>
      <c r="CT8" s="53">
        <v>94</v>
      </c>
      <c r="CU8" s="53">
        <v>95</v>
      </c>
      <c r="CV8" s="53">
        <v>96</v>
      </c>
      <c r="CW8" s="53">
        <v>97</v>
      </c>
      <c r="CX8" s="53">
        <v>98</v>
      </c>
      <c r="CY8" s="53">
        <v>99</v>
      </c>
      <c r="CZ8" s="53">
        <v>100</v>
      </c>
      <c r="DA8" s="66" t="s">
        <v>3</v>
      </c>
      <c r="DB8" s="68" t="s">
        <v>4</v>
      </c>
    </row>
    <row r="9" spans="1:106" ht="28.5" customHeight="1" x14ac:dyDescent="0.4">
      <c r="A9" s="70" t="s">
        <v>5</v>
      </c>
      <c r="B9" s="71"/>
      <c r="C9" s="71"/>
      <c r="D9" s="71"/>
      <c r="E9" s="54">
        <v>101</v>
      </c>
      <c r="F9" s="55">
        <v>102</v>
      </c>
      <c r="G9" s="55">
        <v>103</v>
      </c>
      <c r="H9" s="55">
        <v>104</v>
      </c>
      <c r="I9" s="55">
        <v>105</v>
      </c>
      <c r="J9" s="55">
        <v>106</v>
      </c>
      <c r="K9" s="55">
        <v>107</v>
      </c>
      <c r="L9" s="55">
        <v>108</v>
      </c>
      <c r="M9" s="55">
        <v>109</v>
      </c>
      <c r="N9" s="55">
        <v>110</v>
      </c>
      <c r="O9" s="55"/>
      <c r="P9" s="55"/>
      <c r="Q9" s="55"/>
      <c r="R9" s="55"/>
      <c r="S9" s="55"/>
      <c r="T9" s="55"/>
      <c r="U9" s="55"/>
      <c r="V9" s="55"/>
      <c r="W9" s="55"/>
      <c r="X9" s="55"/>
      <c r="Y9" s="55"/>
      <c r="Z9" s="55"/>
      <c r="AA9" s="55"/>
      <c r="AB9" s="55"/>
      <c r="AC9" s="55"/>
      <c r="AD9" s="55"/>
      <c r="AE9" s="55"/>
      <c r="AF9" s="55"/>
      <c r="AG9" s="55"/>
      <c r="AH9" s="55"/>
      <c r="AI9" s="55"/>
      <c r="AJ9" s="55"/>
      <c r="AK9" s="55"/>
      <c r="AL9" s="55"/>
      <c r="AM9" s="55"/>
      <c r="AN9" s="55"/>
      <c r="AO9" s="55"/>
      <c r="AP9" s="55"/>
      <c r="AQ9" s="55"/>
      <c r="AR9" s="55"/>
      <c r="AS9" s="55"/>
      <c r="AT9" s="55"/>
      <c r="AU9" s="55"/>
      <c r="AV9" s="55"/>
      <c r="AW9" s="55"/>
      <c r="AX9" s="55"/>
      <c r="AY9" s="55"/>
      <c r="AZ9" s="55"/>
      <c r="BA9" s="55"/>
      <c r="BB9" s="55"/>
      <c r="BC9" s="55"/>
      <c r="BD9" s="55"/>
      <c r="BE9" s="55"/>
      <c r="BF9" s="55"/>
      <c r="BG9" s="55"/>
      <c r="BH9" s="55"/>
      <c r="BI9" s="55"/>
      <c r="BJ9" s="55"/>
      <c r="BK9" s="55"/>
      <c r="BL9" s="55"/>
      <c r="BM9" s="55"/>
      <c r="BN9" s="55"/>
      <c r="BO9" s="55"/>
      <c r="BP9" s="55"/>
      <c r="BQ9" s="55"/>
      <c r="BR9" s="55"/>
      <c r="BS9" s="55"/>
      <c r="BT9" s="55"/>
      <c r="BU9" s="55"/>
      <c r="BV9" s="55"/>
      <c r="BW9" s="55"/>
      <c r="BX9" s="55"/>
      <c r="BY9" s="55"/>
      <c r="BZ9" s="55"/>
      <c r="CA9" s="55"/>
      <c r="CB9" s="55"/>
      <c r="CC9" s="55"/>
      <c r="CD9" s="55"/>
      <c r="CE9" s="55"/>
      <c r="CF9" s="55"/>
      <c r="CG9" s="55"/>
      <c r="CH9" s="55"/>
      <c r="CI9" s="55"/>
      <c r="CJ9" s="55"/>
      <c r="CK9" s="55"/>
      <c r="CL9" s="55"/>
      <c r="CM9" s="55"/>
      <c r="CN9" s="55"/>
      <c r="CO9" s="55"/>
      <c r="CP9" s="55"/>
      <c r="CQ9" s="55"/>
      <c r="CR9" s="55"/>
      <c r="CS9" s="55"/>
      <c r="CT9" s="55"/>
      <c r="CU9" s="55"/>
      <c r="CV9" s="55"/>
      <c r="CW9" s="55"/>
      <c r="CX9" s="55"/>
      <c r="CY9" s="56"/>
      <c r="CZ9" s="57"/>
      <c r="DA9" s="67"/>
      <c r="DB9" s="69"/>
    </row>
    <row r="10" spans="1:106" ht="36" customHeight="1" x14ac:dyDescent="0.4">
      <c r="A10" s="72" t="s">
        <v>6</v>
      </c>
      <c r="B10" s="73"/>
      <c r="C10" s="76" t="s">
        <v>7</v>
      </c>
      <c r="D10" s="77"/>
      <c r="E10" s="9">
        <v>0.57999999999999996</v>
      </c>
      <c r="F10" s="10">
        <v>0.65</v>
      </c>
      <c r="G10" s="10">
        <v>0.56000000000000005</v>
      </c>
      <c r="H10" s="10">
        <v>0.6</v>
      </c>
      <c r="I10" s="10">
        <v>0.81</v>
      </c>
      <c r="J10" s="10">
        <v>0.75</v>
      </c>
      <c r="K10" s="10">
        <v>0.81</v>
      </c>
      <c r="L10" s="10">
        <v>0.79</v>
      </c>
      <c r="M10" s="10">
        <v>0.75</v>
      </c>
      <c r="N10" s="10">
        <v>0.73</v>
      </c>
      <c r="O10" s="10"/>
      <c r="P10" s="10"/>
      <c r="Q10" s="10"/>
      <c r="R10" s="10"/>
      <c r="S10" s="10"/>
      <c r="T10" s="10"/>
      <c r="U10" s="10"/>
      <c r="V10" s="10"/>
      <c r="W10" s="10"/>
      <c r="X10" s="10"/>
      <c r="Y10" s="10"/>
      <c r="Z10" s="10"/>
      <c r="AA10" s="10"/>
      <c r="AB10" s="10"/>
      <c r="AC10" s="10"/>
      <c r="AD10" s="10"/>
      <c r="AE10" s="10"/>
      <c r="AF10" s="10"/>
      <c r="AG10" s="10"/>
      <c r="AH10" s="10"/>
      <c r="AI10" s="10"/>
      <c r="AJ10" s="10"/>
      <c r="AK10" s="10"/>
      <c r="AL10" s="10"/>
      <c r="AM10" s="10"/>
      <c r="AN10" s="10"/>
      <c r="AO10" s="10"/>
      <c r="AP10" s="10"/>
      <c r="AQ10" s="10"/>
      <c r="AR10" s="10"/>
      <c r="AS10" s="10"/>
      <c r="AT10" s="10"/>
      <c r="AU10" s="10"/>
      <c r="AV10" s="10"/>
      <c r="AW10" s="10"/>
      <c r="AX10" s="10"/>
      <c r="AY10" s="10"/>
      <c r="AZ10" s="10"/>
      <c r="BA10" s="10"/>
      <c r="BB10" s="10"/>
      <c r="BC10" s="10"/>
      <c r="BD10" s="10"/>
      <c r="BE10" s="10"/>
      <c r="BF10" s="10"/>
      <c r="BG10" s="10"/>
      <c r="BH10" s="10"/>
      <c r="BI10" s="10"/>
      <c r="BJ10" s="10"/>
      <c r="BK10" s="10"/>
      <c r="BL10" s="10"/>
      <c r="BM10" s="10"/>
      <c r="BN10" s="10"/>
      <c r="BO10" s="10"/>
      <c r="BP10" s="10"/>
      <c r="BQ10" s="10"/>
      <c r="BR10" s="10"/>
      <c r="BS10" s="10"/>
      <c r="BT10" s="10"/>
      <c r="BU10" s="10"/>
      <c r="BV10" s="10"/>
      <c r="BW10" s="10"/>
      <c r="BX10" s="10"/>
      <c r="BY10" s="10"/>
      <c r="BZ10" s="10"/>
      <c r="CA10" s="10"/>
      <c r="CB10" s="10"/>
      <c r="CC10" s="10"/>
      <c r="CD10" s="10"/>
      <c r="CE10" s="10"/>
      <c r="CF10" s="10"/>
      <c r="CG10" s="10"/>
      <c r="CH10" s="10"/>
      <c r="CI10" s="10"/>
      <c r="CJ10" s="10"/>
      <c r="CK10" s="10"/>
      <c r="CL10" s="10"/>
      <c r="CM10" s="10"/>
      <c r="CN10" s="10"/>
      <c r="CO10" s="10"/>
      <c r="CP10" s="10"/>
      <c r="CQ10" s="10"/>
      <c r="CR10" s="10"/>
      <c r="CS10" s="10"/>
      <c r="CT10" s="10"/>
      <c r="CU10" s="10"/>
      <c r="CV10" s="10"/>
      <c r="CW10" s="10"/>
      <c r="CX10" s="10"/>
      <c r="CY10" s="11"/>
      <c r="CZ10" s="12"/>
      <c r="DA10" s="9">
        <f>SUM(E10:CZ10)</f>
        <v>7.0299999999999994</v>
      </c>
      <c r="DB10" s="13">
        <f>AVERAGE(E10:CZ10)</f>
        <v>0.70299999999999996</v>
      </c>
    </row>
    <row r="11" spans="1:106" ht="36" customHeight="1" thickBot="1" x14ac:dyDescent="0.45">
      <c r="A11" s="74"/>
      <c r="B11" s="75"/>
      <c r="C11" s="78" t="s">
        <v>8</v>
      </c>
      <c r="D11" s="79"/>
      <c r="E11" s="14">
        <v>0.8</v>
      </c>
      <c r="F11" s="15">
        <v>1.2</v>
      </c>
      <c r="G11" s="15">
        <v>1.5</v>
      </c>
      <c r="H11" s="15">
        <v>1.8</v>
      </c>
      <c r="I11" s="15">
        <v>1.3</v>
      </c>
      <c r="J11" s="15">
        <v>1.2</v>
      </c>
      <c r="K11" s="15">
        <v>0.9</v>
      </c>
      <c r="L11" s="15">
        <v>1</v>
      </c>
      <c r="M11" s="15">
        <v>1.1000000000000001</v>
      </c>
      <c r="N11" s="15">
        <v>1.6</v>
      </c>
      <c r="O11" s="15"/>
      <c r="P11" s="15"/>
      <c r="Q11" s="15"/>
      <c r="R11" s="15"/>
      <c r="S11" s="15"/>
      <c r="T11" s="15"/>
      <c r="U11" s="15"/>
      <c r="V11" s="15"/>
      <c r="W11" s="15"/>
      <c r="X11" s="15"/>
      <c r="Y11" s="15"/>
      <c r="Z11" s="15"/>
      <c r="AA11" s="15"/>
      <c r="AB11" s="15"/>
      <c r="AC11" s="15"/>
      <c r="AD11" s="15"/>
      <c r="AE11" s="15"/>
      <c r="AF11" s="15"/>
      <c r="AG11" s="15"/>
      <c r="AH11" s="15"/>
      <c r="AI11" s="15"/>
      <c r="AJ11" s="15"/>
      <c r="AK11" s="15"/>
      <c r="AL11" s="15"/>
      <c r="AM11" s="15"/>
      <c r="AN11" s="15"/>
      <c r="AO11" s="15"/>
      <c r="AP11" s="15"/>
      <c r="AQ11" s="15"/>
      <c r="AR11" s="15"/>
      <c r="AS11" s="15"/>
      <c r="AT11" s="15"/>
      <c r="AU11" s="15"/>
      <c r="AV11" s="15"/>
      <c r="AW11" s="15"/>
      <c r="AX11" s="15"/>
      <c r="AY11" s="15"/>
      <c r="AZ11" s="15"/>
      <c r="BA11" s="15"/>
      <c r="BB11" s="15"/>
      <c r="BC11" s="15"/>
      <c r="BD11" s="15"/>
      <c r="BE11" s="15"/>
      <c r="BF11" s="15"/>
      <c r="BG11" s="15"/>
      <c r="BH11" s="15"/>
      <c r="BI11" s="15"/>
      <c r="BJ11" s="15"/>
      <c r="BK11" s="15"/>
      <c r="BL11" s="15"/>
      <c r="BM11" s="15"/>
      <c r="BN11" s="15"/>
      <c r="BO11" s="15"/>
      <c r="BP11" s="15"/>
      <c r="BQ11" s="15"/>
      <c r="BR11" s="15"/>
      <c r="BS11" s="15"/>
      <c r="BT11" s="15"/>
      <c r="BU11" s="15"/>
      <c r="BV11" s="15"/>
      <c r="BW11" s="15"/>
      <c r="BX11" s="15"/>
      <c r="BY11" s="15"/>
      <c r="BZ11" s="15"/>
      <c r="CA11" s="15"/>
      <c r="CB11" s="15"/>
      <c r="CC11" s="15"/>
      <c r="CD11" s="15"/>
      <c r="CE11" s="15"/>
      <c r="CF11" s="15"/>
      <c r="CG11" s="15"/>
      <c r="CH11" s="15"/>
      <c r="CI11" s="15"/>
      <c r="CJ11" s="15"/>
      <c r="CK11" s="15"/>
      <c r="CL11" s="15"/>
      <c r="CM11" s="15"/>
      <c r="CN11" s="15"/>
      <c r="CO11" s="15"/>
      <c r="CP11" s="15"/>
      <c r="CQ11" s="15"/>
      <c r="CR11" s="15"/>
      <c r="CS11" s="15"/>
      <c r="CT11" s="15"/>
      <c r="CU11" s="15"/>
      <c r="CV11" s="15"/>
      <c r="CW11" s="15"/>
      <c r="CX11" s="15"/>
      <c r="CY11" s="16"/>
      <c r="CZ11" s="17"/>
      <c r="DA11" s="14">
        <f>SUM(E11:CZ11)</f>
        <v>12.399999999999999</v>
      </c>
      <c r="DB11" s="18">
        <f>AVERAGE(E11:CZ11)</f>
        <v>1.2399999999999998</v>
      </c>
    </row>
    <row r="12" spans="1:106" ht="33" customHeight="1" x14ac:dyDescent="0.4">
      <c r="A12" s="80" t="s">
        <v>9</v>
      </c>
      <c r="B12" s="81"/>
      <c r="C12" s="81"/>
      <c r="D12" s="82"/>
      <c r="E12" s="19" t="str">
        <f>IF(OR(E10&gt;$I$26,E11&gt;$I$27),"未達成","達成")</f>
        <v>達成</v>
      </c>
      <c r="F12" s="19" t="str">
        <f t="shared" ref="F12:BQ12" si="0">IF(OR(F10&gt;$I$26,F11&gt;$I$27),"未達成","達成")</f>
        <v>達成</v>
      </c>
      <c r="G12" s="19" t="str">
        <f t="shared" si="0"/>
        <v>達成</v>
      </c>
      <c r="H12" s="19" t="str">
        <f t="shared" si="0"/>
        <v>達成</v>
      </c>
      <c r="I12" s="19" t="str">
        <f t="shared" si="0"/>
        <v>達成</v>
      </c>
      <c r="J12" s="19" t="str">
        <f t="shared" si="0"/>
        <v>達成</v>
      </c>
      <c r="K12" s="19" t="str">
        <f t="shared" si="0"/>
        <v>達成</v>
      </c>
      <c r="L12" s="19" t="str">
        <f t="shared" si="0"/>
        <v>達成</v>
      </c>
      <c r="M12" s="19" t="str">
        <f t="shared" si="0"/>
        <v>達成</v>
      </c>
      <c r="N12" s="19" t="str">
        <f t="shared" si="0"/>
        <v>達成</v>
      </c>
      <c r="O12" s="19" t="str">
        <f t="shared" si="0"/>
        <v>達成</v>
      </c>
      <c r="P12" s="19" t="str">
        <f t="shared" si="0"/>
        <v>達成</v>
      </c>
      <c r="Q12" s="19" t="str">
        <f t="shared" si="0"/>
        <v>達成</v>
      </c>
      <c r="R12" s="19" t="str">
        <f t="shared" si="0"/>
        <v>達成</v>
      </c>
      <c r="S12" s="19" t="str">
        <f t="shared" si="0"/>
        <v>達成</v>
      </c>
      <c r="T12" s="19" t="str">
        <f t="shared" si="0"/>
        <v>達成</v>
      </c>
      <c r="U12" s="19" t="str">
        <f t="shared" si="0"/>
        <v>達成</v>
      </c>
      <c r="V12" s="19" t="str">
        <f t="shared" si="0"/>
        <v>達成</v>
      </c>
      <c r="W12" s="19" t="str">
        <f t="shared" si="0"/>
        <v>達成</v>
      </c>
      <c r="X12" s="19" t="str">
        <f t="shared" si="0"/>
        <v>達成</v>
      </c>
      <c r="Y12" s="19" t="str">
        <f t="shared" si="0"/>
        <v>達成</v>
      </c>
      <c r="Z12" s="19" t="str">
        <f t="shared" si="0"/>
        <v>達成</v>
      </c>
      <c r="AA12" s="19" t="str">
        <f t="shared" si="0"/>
        <v>達成</v>
      </c>
      <c r="AB12" s="19" t="str">
        <f t="shared" si="0"/>
        <v>達成</v>
      </c>
      <c r="AC12" s="19" t="str">
        <f t="shared" si="0"/>
        <v>達成</v>
      </c>
      <c r="AD12" s="19" t="str">
        <f t="shared" si="0"/>
        <v>達成</v>
      </c>
      <c r="AE12" s="19" t="str">
        <f t="shared" si="0"/>
        <v>達成</v>
      </c>
      <c r="AF12" s="19" t="str">
        <f t="shared" si="0"/>
        <v>達成</v>
      </c>
      <c r="AG12" s="19" t="str">
        <f t="shared" si="0"/>
        <v>達成</v>
      </c>
      <c r="AH12" s="19" t="str">
        <f t="shared" si="0"/>
        <v>達成</v>
      </c>
      <c r="AI12" s="19" t="str">
        <f t="shared" si="0"/>
        <v>達成</v>
      </c>
      <c r="AJ12" s="19" t="str">
        <f t="shared" si="0"/>
        <v>達成</v>
      </c>
      <c r="AK12" s="19" t="str">
        <f t="shared" si="0"/>
        <v>達成</v>
      </c>
      <c r="AL12" s="19" t="str">
        <f t="shared" si="0"/>
        <v>達成</v>
      </c>
      <c r="AM12" s="19" t="str">
        <f t="shared" si="0"/>
        <v>達成</v>
      </c>
      <c r="AN12" s="19" t="str">
        <f t="shared" si="0"/>
        <v>達成</v>
      </c>
      <c r="AO12" s="19" t="str">
        <f t="shared" si="0"/>
        <v>達成</v>
      </c>
      <c r="AP12" s="19" t="str">
        <f t="shared" si="0"/>
        <v>達成</v>
      </c>
      <c r="AQ12" s="19" t="str">
        <f t="shared" si="0"/>
        <v>達成</v>
      </c>
      <c r="AR12" s="19" t="str">
        <f t="shared" si="0"/>
        <v>達成</v>
      </c>
      <c r="AS12" s="19" t="str">
        <f t="shared" si="0"/>
        <v>達成</v>
      </c>
      <c r="AT12" s="19" t="str">
        <f t="shared" si="0"/>
        <v>達成</v>
      </c>
      <c r="AU12" s="19" t="str">
        <f t="shared" si="0"/>
        <v>達成</v>
      </c>
      <c r="AV12" s="19" t="str">
        <f t="shared" si="0"/>
        <v>達成</v>
      </c>
      <c r="AW12" s="19" t="str">
        <f t="shared" si="0"/>
        <v>達成</v>
      </c>
      <c r="AX12" s="19" t="str">
        <f t="shared" si="0"/>
        <v>達成</v>
      </c>
      <c r="AY12" s="19" t="str">
        <f t="shared" si="0"/>
        <v>達成</v>
      </c>
      <c r="AZ12" s="19" t="str">
        <f t="shared" si="0"/>
        <v>達成</v>
      </c>
      <c r="BA12" s="19" t="str">
        <f t="shared" si="0"/>
        <v>達成</v>
      </c>
      <c r="BB12" s="19" t="str">
        <f t="shared" si="0"/>
        <v>達成</v>
      </c>
      <c r="BC12" s="19" t="str">
        <f t="shared" si="0"/>
        <v>達成</v>
      </c>
      <c r="BD12" s="19" t="str">
        <f t="shared" si="0"/>
        <v>達成</v>
      </c>
      <c r="BE12" s="19" t="str">
        <f t="shared" si="0"/>
        <v>達成</v>
      </c>
      <c r="BF12" s="19" t="str">
        <f t="shared" si="0"/>
        <v>達成</v>
      </c>
      <c r="BG12" s="19" t="str">
        <f t="shared" si="0"/>
        <v>達成</v>
      </c>
      <c r="BH12" s="19" t="str">
        <f t="shared" si="0"/>
        <v>達成</v>
      </c>
      <c r="BI12" s="19" t="str">
        <f t="shared" si="0"/>
        <v>達成</v>
      </c>
      <c r="BJ12" s="19" t="str">
        <f t="shared" si="0"/>
        <v>達成</v>
      </c>
      <c r="BK12" s="19" t="str">
        <f t="shared" si="0"/>
        <v>達成</v>
      </c>
      <c r="BL12" s="19" t="str">
        <f t="shared" si="0"/>
        <v>達成</v>
      </c>
      <c r="BM12" s="19" t="str">
        <f t="shared" si="0"/>
        <v>達成</v>
      </c>
      <c r="BN12" s="19" t="str">
        <f t="shared" si="0"/>
        <v>達成</v>
      </c>
      <c r="BO12" s="19" t="str">
        <f t="shared" si="0"/>
        <v>達成</v>
      </c>
      <c r="BP12" s="19" t="str">
        <f t="shared" si="0"/>
        <v>達成</v>
      </c>
      <c r="BQ12" s="19" t="str">
        <f t="shared" si="0"/>
        <v>達成</v>
      </c>
      <c r="BR12" s="19" t="str">
        <f t="shared" ref="BR12:CY12" si="1">IF(OR(BR10&gt;$I$26,BR11&gt;$I$27),"未達成","達成")</f>
        <v>達成</v>
      </c>
      <c r="BS12" s="19" t="str">
        <f t="shared" si="1"/>
        <v>達成</v>
      </c>
      <c r="BT12" s="19" t="str">
        <f t="shared" si="1"/>
        <v>達成</v>
      </c>
      <c r="BU12" s="19" t="str">
        <f t="shared" si="1"/>
        <v>達成</v>
      </c>
      <c r="BV12" s="19" t="str">
        <f t="shared" si="1"/>
        <v>達成</v>
      </c>
      <c r="BW12" s="19" t="str">
        <f t="shared" si="1"/>
        <v>達成</v>
      </c>
      <c r="BX12" s="19" t="str">
        <f t="shared" si="1"/>
        <v>達成</v>
      </c>
      <c r="BY12" s="19" t="str">
        <f t="shared" si="1"/>
        <v>達成</v>
      </c>
      <c r="BZ12" s="19" t="str">
        <f t="shared" si="1"/>
        <v>達成</v>
      </c>
      <c r="CA12" s="19" t="str">
        <f t="shared" si="1"/>
        <v>達成</v>
      </c>
      <c r="CB12" s="19" t="str">
        <f t="shared" si="1"/>
        <v>達成</v>
      </c>
      <c r="CC12" s="19" t="str">
        <f t="shared" si="1"/>
        <v>達成</v>
      </c>
      <c r="CD12" s="19" t="str">
        <f t="shared" si="1"/>
        <v>達成</v>
      </c>
      <c r="CE12" s="19" t="str">
        <f t="shared" si="1"/>
        <v>達成</v>
      </c>
      <c r="CF12" s="19" t="str">
        <f t="shared" si="1"/>
        <v>達成</v>
      </c>
      <c r="CG12" s="19" t="str">
        <f t="shared" si="1"/>
        <v>達成</v>
      </c>
      <c r="CH12" s="19" t="str">
        <f t="shared" si="1"/>
        <v>達成</v>
      </c>
      <c r="CI12" s="19" t="str">
        <f t="shared" si="1"/>
        <v>達成</v>
      </c>
      <c r="CJ12" s="19" t="str">
        <f t="shared" si="1"/>
        <v>達成</v>
      </c>
      <c r="CK12" s="19" t="str">
        <f t="shared" si="1"/>
        <v>達成</v>
      </c>
      <c r="CL12" s="19" t="str">
        <f t="shared" si="1"/>
        <v>達成</v>
      </c>
      <c r="CM12" s="19" t="str">
        <f t="shared" si="1"/>
        <v>達成</v>
      </c>
      <c r="CN12" s="19" t="str">
        <f t="shared" si="1"/>
        <v>達成</v>
      </c>
      <c r="CO12" s="19" t="str">
        <f t="shared" si="1"/>
        <v>達成</v>
      </c>
      <c r="CP12" s="19" t="str">
        <f t="shared" si="1"/>
        <v>達成</v>
      </c>
      <c r="CQ12" s="19" t="str">
        <f t="shared" si="1"/>
        <v>達成</v>
      </c>
      <c r="CR12" s="19" t="str">
        <f t="shared" si="1"/>
        <v>達成</v>
      </c>
      <c r="CS12" s="19" t="str">
        <f t="shared" si="1"/>
        <v>達成</v>
      </c>
      <c r="CT12" s="19" t="str">
        <f t="shared" si="1"/>
        <v>達成</v>
      </c>
      <c r="CU12" s="19" t="str">
        <f t="shared" si="1"/>
        <v>達成</v>
      </c>
      <c r="CV12" s="19" t="str">
        <f t="shared" si="1"/>
        <v>達成</v>
      </c>
      <c r="CW12" s="19" t="str">
        <f t="shared" si="1"/>
        <v>達成</v>
      </c>
      <c r="CX12" s="19" t="str">
        <f t="shared" si="1"/>
        <v>達成</v>
      </c>
      <c r="CY12" s="19" t="str">
        <f t="shared" si="1"/>
        <v>達成</v>
      </c>
      <c r="CZ12" s="19" t="str">
        <f>IF(OR(CZ10&gt;$I$26,CZ11&gt;$I$27),"未達成","達成")</f>
        <v>達成</v>
      </c>
    </row>
    <row r="13" spans="1:106" ht="22.5" customHeight="1" x14ac:dyDescent="0.4"/>
    <row r="14" spans="1:106" ht="19.5" thickBot="1" x14ac:dyDescent="0.45">
      <c r="A14" s="5" t="s">
        <v>10</v>
      </c>
      <c r="B14" s="5"/>
    </row>
    <row r="15" spans="1:106" s="8" customFormat="1" ht="15" customHeight="1" x14ac:dyDescent="0.4">
      <c r="A15" s="83"/>
      <c r="B15" s="84"/>
      <c r="C15" s="77"/>
      <c r="D15" s="20" t="s">
        <v>11</v>
      </c>
      <c r="E15" s="6">
        <v>1</v>
      </c>
      <c r="F15" s="7">
        <v>2</v>
      </c>
      <c r="G15" s="7">
        <v>3</v>
      </c>
      <c r="H15" s="7">
        <v>4</v>
      </c>
      <c r="I15" s="7">
        <v>5</v>
      </c>
      <c r="J15" s="7">
        <v>6</v>
      </c>
      <c r="K15" s="7">
        <v>7</v>
      </c>
      <c r="L15" s="7">
        <v>8</v>
      </c>
      <c r="M15" s="7">
        <v>9</v>
      </c>
      <c r="N15" s="7">
        <v>10</v>
      </c>
      <c r="O15" s="6">
        <v>11</v>
      </c>
      <c r="P15" s="7">
        <v>12</v>
      </c>
      <c r="Q15" s="7">
        <v>13</v>
      </c>
      <c r="R15" s="7">
        <v>14</v>
      </c>
      <c r="S15" s="7">
        <v>15</v>
      </c>
      <c r="T15" s="7">
        <v>16</v>
      </c>
      <c r="U15" s="7">
        <v>17</v>
      </c>
      <c r="V15" s="7">
        <v>18</v>
      </c>
      <c r="W15" s="7">
        <v>19</v>
      </c>
      <c r="X15" s="7">
        <v>20</v>
      </c>
      <c r="Y15" s="6">
        <v>21</v>
      </c>
      <c r="Z15" s="7">
        <v>22</v>
      </c>
      <c r="AA15" s="7">
        <v>23</v>
      </c>
      <c r="AB15" s="7">
        <v>24</v>
      </c>
      <c r="AC15" s="7">
        <v>25</v>
      </c>
      <c r="AD15" s="7">
        <v>26</v>
      </c>
      <c r="AE15" s="7">
        <v>27</v>
      </c>
      <c r="AF15" s="7">
        <v>28</v>
      </c>
      <c r="AG15" s="7">
        <v>29</v>
      </c>
      <c r="AH15" s="7">
        <v>30</v>
      </c>
      <c r="AI15" s="6">
        <v>31</v>
      </c>
      <c r="AJ15" s="7">
        <v>32</v>
      </c>
      <c r="AK15" s="7">
        <v>33</v>
      </c>
      <c r="AL15" s="7">
        <v>34</v>
      </c>
      <c r="AM15" s="7">
        <v>35</v>
      </c>
      <c r="AN15" s="7">
        <v>36</v>
      </c>
      <c r="AO15" s="7">
        <v>37</v>
      </c>
      <c r="AP15" s="7">
        <v>38</v>
      </c>
      <c r="AQ15" s="7">
        <v>39</v>
      </c>
      <c r="AR15" s="7">
        <v>40</v>
      </c>
      <c r="AS15" s="6">
        <v>41</v>
      </c>
      <c r="AT15" s="7">
        <v>42</v>
      </c>
      <c r="AU15" s="7">
        <v>43</v>
      </c>
      <c r="AV15" s="7">
        <v>44</v>
      </c>
      <c r="AW15" s="7">
        <v>45</v>
      </c>
      <c r="AX15" s="7">
        <v>46</v>
      </c>
      <c r="AY15" s="7">
        <v>47</v>
      </c>
      <c r="AZ15" s="7">
        <v>48</v>
      </c>
      <c r="BA15" s="7">
        <v>49</v>
      </c>
      <c r="BB15" s="7">
        <v>50</v>
      </c>
      <c r="BC15" s="6">
        <v>51</v>
      </c>
      <c r="BD15" s="7">
        <v>52</v>
      </c>
      <c r="BE15" s="7">
        <v>53</v>
      </c>
      <c r="BF15" s="7">
        <v>54</v>
      </c>
      <c r="BG15" s="7">
        <v>55</v>
      </c>
      <c r="BH15" s="7">
        <v>56</v>
      </c>
      <c r="BI15" s="7">
        <v>57</v>
      </c>
      <c r="BJ15" s="7">
        <v>58</v>
      </c>
      <c r="BK15" s="7">
        <v>59</v>
      </c>
      <c r="BL15" s="7">
        <v>60</v>
      </c>
      <c r="BM15" s="6">
        <v>61</v>
      </c>
      <c r="BN15" s="7">
        <v>62</v>
      </c>
      <c r="BO15" s="7">
        <v>63</v>
      </c>
      <c r="BP15" s="7">
        <v>64</v>
      </c>
      <c r="BQ15" s="7">
        <v>65</v>
      </c>
      <c r="BR15" s="7">
        <v>66</v>
      </c>
      <c r="BS15" s="7">
        <v>67</v>
      </c>
      <c r="BT15" s="7">
        <v>68</v>
      </c>
      <c r="BU15" s="7">
        <v>69</v>
      </c>
      <c r="BV15" s="7">
        <v>70</v>
      </c>
      <c r="BW15" s="6">
        <v>71</v>
      </c>
      <c r="BX15" s="7">
        <v>72</v>
      </c>
      <c r="BY15" s="7">
        <v>73</v>
      </c>
      <c r="BZ15" s="7">
        <v>74</v>
      </c>
      <c r="CA15" s="7">
        <v>75</v>
      </c>
      <c r="CB15" s="7">
        <v>76</v>
      </c>
      <c r="CC15" s="7">
        <v>77</v>
      </c>
      <c r="CD15" s="7">
        <v>78</v>
      </c>
      <c r="CE15" s="7">
        <v>79</v>
      </c>
      <c r="CF15" s="7">
        <v>80</v>
      </c>
      <c r="CG15" s="6">
        <v>81</v>
      </c>
      <c r="CH15" s="7">
        <v>82</v>
      </c>
      <c r="CI15" s="7">
        <v>83</v>
      </c>
      <c r="CJ15" s="7">
        <v>84</v>
      </c>
      <c r="CK15" s="7">
        <v>85</v>
      </c>
      <c r="CL15" s="7">
        <v>86</v>
      </c>
      <c r="CM15" s="7">
        <v>87</v>
      </c>
      <c r="CN15" s="7">
        <v>88</v>
      </c>
      <c r="CO15" s="7">
        <v>89</v>
      </c>
      <c r="CP15" s="7">
        <v>90</v>
      </c>
      <c r="CQ15" s="6">
        <v>91</v>
      </c>
      <c r="CR15" s="7">
        <v>92</v>
      </c>
      <c r="CS15" s="7">
        <v>93</v>
      </c>
      <c r="CT15" s="7">
        <v>94</v>
      </c>
      <c r="CU15" s="7">
        <v>95</v>
      </c>
      <c r="CV15" s="7">
        <v>96</v>
      </c>
      <c r="CW15" s="7">
        <v>97</v>
      </c>
      <c r="CX15" s="7">
        <v>98</v>
      </c>
      <c r="CY15" s="7">
        <v>99</v>
      </c>
      <c r="CZ15" s="6">
        <v>100</v>
      </c>
      <c r="DA15" s="94" t="s">
        <v>3</v>
      </c>
      <c r="DB15" s="87" t="s">
        <v>12</v>
      </c>
    </row>
    <row r="16" spans="1:106" ht="28.5" customHeight="1" x14ac:dyDescent="0.4">
      <c r="A16" s="88" t="s">
        <v>5</v>
      </c>
      <c r="B16" s="89"/>
      <c r="C16" s="89"/>
      <c r="D16" s="61" t="s">
        <v>13</v>
      </c>
      <c r="E16" s="58">
        <v>101</v>
      </c>
      <c r="F16" s="59">
        <v>102</v>
      </c>
      <c r="G16" s="59">
        <v>103</v>
      </c>
      <c r="H16" s="59">
        <v>104</v>
      </c>
      <c r="I16" s="59">
        <v>105</v>
      </c>
      <c r="J16" s="59">
        <v>106</v>
      </c>
      <c r="K16" s="59">
        <v>107</v>
      </c>
      <c r="L16" s="59">
        <v>108</v>
      </c>
      <c r="M16" s="59">
        <v>109</v>
      </c>
      <c r="N16" s="59">
        <v>110</v>
      </c>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60"/>
      <c r="CZ16" s="60"/>
      <c r="DA16" s="95"/>
      <c r="DB16" s="69"/>
    </row>
    <row r="17" spans="1:106" ht="36" customHeight="1" x14ac:dyDescent="0.4">
      <c r="A17" s="90" t="s">
        <v>14</v>
      </c>
      <c r="B17" s="91"/>
      <c r="C17" s="91"/>
      <c r="D17" s="21"/>
      <c r="E17" s="22">
        <v>56.3</v>
      </c>
      <c r="F17" s="10">
        <v>68.2</v>
      </c>
      <c r="G17" s="10">
        <v>60.5</v>
      </c>
      <c r="H17" s="10">
        <v>59.6</v>
      </c>
      <c r="I17" s="10">
        <v>45.7</v>
      </c>
      <c r="J17" s="10">
        <v>45.7</v>
      </c>
      <c r="K17" s="10">
        <v>45.7</v>
      </c>
      <c r="L17" s="10">
        <v>63.6</v>
      </c>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0"/>
      <c r="BM17" s="10"/>
      <c r="BN17" s="10"/>
      <c r="BO17" s="10"/>
      <c r="BP17" s="10"/>
      <c r="BQ17" s="10"/>
      <c r="BR17" s="10"/>
      <c r="BS17" s="10"/>
      <c r="BT17" s="10"/>
      <c r="BU17" s="10"/>
      <c r="BV17" s="10"/>
      <c r="BW17" s="10"/>
      <c r="BX17" s="10"/>
      <c r="BY17" s="10"/>
      <c r="BZ17" s="10"/>
      <c r="CA17" s="10"/>
      <c r="CB17" s="10"/>
      <c r="CC17" s="10"/>
      <c r="CD17" s="10"/>
      <c r="CE17" s="10"/>
      <c r="CF17" s="10"/>
      <c r="CG17" s="10"/>
      <c r="CH17" s="10"/>
      <c r="CI17" s="10"/>
      <c r="CJ17" s="10"/>
      <c r="CK17" s="10"/>
      <c r="CL17" s="10"/>
      <c r="CM17" s="10"/>
      <c r="CN17" s="10"/>
      <c r="CO17" s="10"/>
      <c r="CP17" s="10"/>
      <c r="CQ17" s="10"/>
      <c r="CR17" s="10"/>
      <c r="CS17" s="10"/>
      <c r="CT17" s="10"/>
      <c r="CU17" s="10"/>
      <c r="CV17" s="10"/>
      <c r="CW17" s="10"/>
      <c r="CX17" s="11"/>
      <c r="CY17" s="23"/>
      <c r="CZ17" s="24"/>
      <c r="DA17" s="9">
        <f>SUM(D17:CZ17)</f>
        <v>445.3</v>
      </c>
      <c r="DB17" s="92">
        <f>DA17/DA18</f>
        <v>0.89453595821615106</v>
      </c>
    </row>
    <row r="18" spans="1:106" ht="36" customHeight="1" thickBot="1" x14ac:dyDescent="0.45">
      <c r="A18" s="90" t="s">
        <v>15</v>
      </c>
      <c r="B18" s="91"/>
      <c r="C18" s="91"/>
      <c r="D18" s="21"/>
      <c r="E18" s="22">
        <v>59.5</v>
      </c>
      <c r="F18" s="10">
        <v>66.7</v>
      </c>
      <c r="G18" s="10">
        <v>66.7</v>
      </c>
      <c r="H18" s="10">
        <v>66.900000000000006</v>
      </c>
      <c r="I18" s="10">
        <v>59.5</v>
      </c>
      <c r="J18" s="10">
        <v>59.5</v>
      </c>
      <c r="K18" s="10">
        <v>59.5</v>
      </c>
      <c r="L18" s="10">
        <v>59.5</v>
      </c>
      <c r="M18" s="10"/>
      <c r="N18" s="10"/>
      <c r="O18" s="10"/>
      <c r="P18" s="10"/>
      <c r="Q18" s="10"/>
      <c r="R18" s="10"/>
      <c r="S18" s="10"/>
      <c r="T18" s="10"/>
      <c r="U18" s="10"/>
      <c r="V18" s="10"/>
      <c r="W18" s="10"/>
      <c r="X18" s="10"/>
      <c r="Y18" s="10"/>
      <c r="Z18" s="10"/>
      <c r="AA18" s="10"/>
      <c r="AB18" s="10"/>
      <c r="AC18" s="10"/>
      <c r="AD18" s="10"/>
      <c r="AE18" s="10"/>
      <c r="AF18" s="10"/>
      <c r="AG18" s="10"/>
      <c r="AH18" s="10"/>
      <c r="AI18" s="10"/>
      <c r="AJ18" s="10"/>
      <c r="AK18" s="10"/>
      <c r="AL18" s="10"/>
      <c r="AM18" s="10"/>
      <c r="AN18" s="10"/>
      <c r="AO18" s="10"/>
      <c r="AP18" s="10"/>
      <c r="AQ18" s="10"/>
      <c r="AR18" s="10"/>
      <c r="AS18" s="10"/>
      <c r="AT18" s="10"/>
      <c r="AU18" s="10"/>
      <c r="AV18" s="10"/>
      <c r="AW18" s="10"/>
      <c r="AX18" s="10"/>
      <c r="AY18" s="10"/>
      <c r="AZ18" s="10"/>
      <c r="BA18" s="10"/>
      <c r="BB18" s="10"/>
      <c r="BC18" s="10"/>
      <c r="BD18" s="10"/>
      <c r="BE18" s="10"/>
      <c r="BF18" s="10"/>
      <c r="BG18" s="10"/>
      <c r="BH18" s="10"/>
      <c r="BI18" s="10"/>
      <c r="BJ18" s="10"/>
      <c r="BK18" s="10"/>
      <c r="BL18" s="10"/>
      <c r="BM18" s="10"/>
      <c r="BN18" s="10"/>
      <c r="BO18" s="10"/>
      <c r="BP18" s="10"/>
      <c r="BQ18" s="10"/>
      <c r="BR18" s="10"/>
      <c r="BS18" s="10"/>
      <c r="BT18" s="10"/>
      <c r="BU18" s="10"/>
      <c r="BV18" s="10"/>
      <c r="BW18" s="10"/>
      <c r="BX18" s="10"/>
      <c r="BY18" s="10"/>
      <c r="BZ18" s="10"/>
      <c r="CA18" s="10"/>
      <c r="CB18" s="10"/>
      <c r="CC18" s="10"/>
      <c r="CD18" s="10"/>
      <c r="CE18" s="10"/>
      <c r="CF18" s="10"/>
      <c r="CG18" s="10"/>
      <c r="CH18" s="10"/>
      <c r="CI18" s="10"/>
      <c r="CJ18" s="10"/>
      <c r="CK18" s="10"/>
      <c r="CL18" s="10"/>
      <c r="CM18" s="10"/>
      <c r="CN18" s="10"/>
      <c r="CO18" s="10"/>
      <c r="CP18" s="10"/>
      <c r="CQ18" s="10"/>
      <c r="CR18" s="10"/>
      <c r="CS18" s="10"/>
      <c r="CT18" s="10"/>
      <c r="CU18" s="10"/>
      <c r="CV18" s="10"/>
      <c r="CW18" s="10"/>
      <c r="CX18" s="11"/>
      <c r="CY18" s="11"/>
      <c r="CZ18" s="12"/>
      <c r="DA18" s="9">
        <f>SUM(D18:CZ18)</f>
        <v>497.8</v>
      </c>
      <c r="DB18" s="93"/>
    </row>
    <row r="19" spans="1:106" ht="36" customHeight="1" x14ac:dyDescent="0.4">
      <c r="A19" s="25"/>
      <c r="B19" s="25"/>
      <c r="C19" s="25"/>
      <c r="DA19" s="25"/>
      <c r="DB19" s="25"/>
    </row>
    <row r="20" spans="1:106" ht="36" customHeight="1" x14ac:dyDescent="0.4">
      <c r="A20" s="25"/>
      <c r="B20" s="25"/>
      <c r="C20" s="25"/>
      <c r="DA20" s="25"/>
      <c r="DB20" s="25"/>
    </row>
    <row r="21" spans="1:106" ht="24" customHeight="1" thickBot="1" x14ac:dyDescent="0.45">
      <c r="A21" s="27" t="s">
        <v>16</v>
      </c>
      <c r="B21" s="28"/>
      <c r="C21" s="28"/>
      <c r="D21" s="29"/>
      <c r="E21" s="29"/>
      <c r="F21" s="29"/>
      <c r="G21" s="29"/>
      <c r="H21" s="29"/>
      <c r="I21" s="29"/>
      <c r="J21" s="29"/>
      <c r="L21" t="s">
        <v>17</v>
      </c>
      <c r="DA21" s="25"/>
      <c r="DB21" s="25"/>
    </row>
    <row r="22" spans="1:106" ht="19.5" thickBot="1" x14ac:dyDescent="0.45">
      <c r="A22" s="29"/>
      <c r="B22" s="29"/>
      <c r="C22" s="29" t="s">
        <v>0</v>
      </c>
      <c r="D22" s="96">
        <f>B4</f>
        <v>5</v>
      </c>
      <c r="E22" s="97"/>
      <c r="F22" s="29"/>
      <c r="G22" s="29"/>
      <c r="H22" s="29"/>
      <c r="I22" s="29"/>
      <c r="J22" s="29"/>
      <c r="M22" s="76" t="s">
        <v>18</v>
      </c>
      <c r="N22" s="98"/>
      <c r="O22" s="76" t="s">
        <v>19</v>
      </c>
      <c r="P22" s="98"/>
    </row>
    <row r="23" spans="1:106" ht="24.75" customHeight="1" x14ac:dyDescent="0.4">
      <c r="A23" s="29"/>
      <c r="B23" s="29"/>
      <c r="C23" s="29"/>
      <c r="D23" s="29"/>
      <c r="E23" s="29"/>
      <c r="F23" s="29"/>
      <c r="G23" s="29"/>
      <c r="H23" s="29"/>
      <c r="I23" s="29"/>
      <c r="J23" s="29"/>
      <c r="L23" s="11"/>
      <c r="M23" s="11" t="s">
        <v>7</v>
      </c>
      <c r="N23" s="31" t="s">
        <v>22</v>
      </c>
      <c r="O23" s="11" t="s">
        <v>7</v>
      </c>
      <c r="P23" s="31" t="s">
        <v>22</v>
      </c>
    </row>
    <row r="24" spans="1:106" ht="19.5" thickBot="1" x14ac:dyDescent="0.45">
      <c r="A24" s="29"/>
      <c r="B24" s="29" t="s">
        <v>20</v>
      </c>
      <c r="C24" s="29"/>
      <c r="D24" s="29"/>
      <c r="E24" s="29"/>
      <c r="F24" s="29"/>
      <c r="G24" s="29"/>
      <c r="H24" s="29"/>
      <c r="I24" s="30" t="s">
        <v>21</v>
      </c>
      <c r="J24" s="30"/>
      <c r="L24" s="36">
        <v>1</v>
      </c>
      <c r="M24" s="10">
        <v>0.46</v>
      </c>
      <c r="N24" s="37" t="s">
        <v>26</v>
      </c>
      <c r="O24" s="10">
        <v>0.41</v>
      </c>
      <c r="P24" s="37" t="s">
        <v>26</v>
      </c>
    </row>
    <row r="25" spans="1:106" ht="36.75" customHeight="1" thickBot="1" x14ac:dyDescent="0.45">
      <c r="A25" s="29"/>
      <c r="B25" s="29"/>
      <c r="C25" s="29"/>
      <c r="D25" s="32" t="s">
        <v>23</v>
      </c>
      <c r="E25" s="29"/>
      <c r="F25" s="33" t="s">
        <v>24</v>
      </c>
      <c r="G25" s="34" t="s">
        <v>25</v>
      </c>
      <c r="H25" s="29"/>
      <c r="I25" s="35" t="s">
        <v>24</v>
      </c>
      <c r="J25" s="30"/>
      <c r="L25" s="36">
        <v>2</v>
      </c>
      <c r="M25" s="10">
        <v>0.46</v>
      </c>
      <c r="N25" s="37" t="s">
        <v>26</v>
      </c>
      <c r="O25" s="10">
        <v>0.41</v>
      </c>
      <c r="P25" s="37" t="s">
        <v>26</v>
      </c>
    </row>
    <row r="26" spans="1:106" ht="36.75" customHeight="1" x14ac:dyDescent="0.4">
      <c r="A26" s="29"/>
      <c r="B26" s="62" t="s">
        <v>27</v>
      </c>
      <c r="C26" s="38" t="s">
        <v>7</v>
      </c>
      <c r="D26" s="39">
        <f>DB10</f>
        <v>0.70299999999999996</v>
      </c>
      <c r="E26" s="40" t="s">
        <v>28</v>
      </c>
      <c r="F26" s="41">
        <f>VLOOKUP($B$4,$L$24:$P$31,4,FALSE)</f>
        <v>0.75</v>
      </c>
      <c r="G26" s="39" t="str">
        <f>IF(D26&lt;=F26,"達成","未達成")</f>
        <v>達成</v>
      </c>
      <c r="H26" s="29"/>
      <c r="I26" s="42">
        <f>VLOOKUP($B$4,$L$24:$P$31,2,FALSE)</f>
        <v>0.87</v>
      </c>
      <c r="J26" s="30"/>
      <c r="L26" s="36">
        <v>3</v>
      </c>
      <c r="M26" s="10">
        <v>0.56000000000000005</v>
      </c>
      <c r="N26" s="37" t="s">
        <v>26</v>
      </c>
      <c r="O26" s="10">
        <v>0.44</v>
      </c>
      <c r="P26" s="37" t="s">
        <v>26</v>
      </c>
    </row>
    <row r="27" spans="1:106" ht="36.75" customHeight="1" thickBot="1" x14ac:dyDescent="0.45">
      <c r="A27" s="29"/>
      <c r="B27" s="63"/>
      <c r="C27" s="43" t="s">
        <v>22</v>
      </c>
      <c r="D27" s="26">
        <f>DB11</f>
        <v>1.2399999999999998</v>
      </c>
      <c r="E27" s="44" t="s">
        <v>28</v>
      </c>
      <c r="F27" s="41">
        <f>VLOOKUP($B$4,$L$24:$P$31,5,FALSE)</f>
        <v>1.5</v>
      </c>
      <c r="G27" s="45" t="str">
        <f>IF(D27&lt;=F27,"達成","未達成")</f>
        <v>達成</v>
      </c>
      <c r="H27" s="29"/>
      <c r="I27" s="42">
        <f>VLOOKUP($B$4,$L$24:$P$31,3,FALSE)</f>
        <v>3</v>
      </c>
      <c r="J27" s="30"/>
      <c r="L27" s="36">
        <v>4</v>
      </c>
      <c r="M27" s="10">
        <v>0.75</v>
      </c>
      <c r="N27" s="37" t="s">
        <v>26</v>
      </c>
      <c r="O27" s="10">
        <v>0.69</v>
      </c>
      <c r="P27" s="37" t="s">
        <v>26</v>
      </c>
    </row>
    <row r="28" spans="1:106" ht="36.75" customHeight="1" thickBot="1" x14ac:dyDescent="0.45">
      <c r="A28" s="29"/>
      <c r="B28" s="85" t="s">
        <v>29</v>
      </c>
      <c r="C28" s="86"/>
      <c r="D28" s="46">
        <f>DB17</f>
        <v>0.89453595821615106</v>
      </c>
      <c r="E28" s="44" t="s">
        <v>28</v>
      </c>
      <c r="F28" s="47">
        <v>1</v>
      </c>
      <c r="G28" s="26" t="str">
        <f>IF(D28&lt;=F28,"達成","未達成")</f>
        <v>達成</v>
      </c>
      <c r="H28" s="29"/>
      <c r="I28" s="48">
        <v>1</v>
      </c>
      <c r="J28" s="30"/>
      <c r="L28" s="36">
        <v>5</v>
      </c>
      <c r="M28" s="10">
        <v>0.87</v>
      </c>
      <c r="N28" s="10">
        <v>3</v>
      </c>
      <c r="O28" s="10">
        <v>0.75</v>
      </c>
      <c r="P28" s="10">
        <v>1.5</v>
      </c>
    </row>
    <row r="29" spans="1:106" ht="36.75" customHeight="1" x14ac:dyDescent="0.4">
      <c r="A29" s="29"/>
      <c r="B29" s="29"/>
      <c r="C29" s="29"/>
      <c r="D29" s="29"/>
      <c r="E29" s="29"/>
      <c r="F29" s="29"/>
      <c r="G29" s="29"/>
      <c r="H29" s="29"/>
      <c r="I29" s="30"/>
      <c r="J29" s="30"/>
      <c r="L29" s="36">
        <v>6</v>
      </c>
      <c r="M29" s="10">
        <v>0.87</v>
      </c>
      <c r="N29" s="10">
        <v>2.8</v>
      </c>
      <c r="O29" s="10">
        <v>0.75</v>
      </c>
      <c r="P29" s="10">
        <v>1.4</v>
      </c>
    </row>
    <row r="30" spans="1:106" ht="36.75" customHeight="1" x14ac:dyDescent="0.4">
      <c r="A30" s="29"/>
      <c r="B30" s="29"/>
      <c r="C30" s="29"/>
      <c r="D30" s="29"/>
      <c r="E30" s="29"/>
      <c r="F30" s="29"/>
      <c r="G30" s="29"/>
      <c r="H30" s="29"/>
      <c r="I30" s="30"/>
      <c r="J30" s="30"/>
      <c r="L30" s="36">
        <v>7</v>
      </c>
      <c r="M30" s="10">
        <v>0.87</v>
      </c>
      <c r="N30" s="10">
        <v>2.7</v>
      </c>
      <c r="O30" s="10">
        <v>0.75</v>
      </c>
      <c r="P30" s="10">
        <v>1.3</v>
      </c>
    </row>
    <row r="31" spans="1:106" ht="36.75" customHeight="1" x14ac:dyDescent="0.4">
      <c r="L31" s="36">
        <v>8</v>
      </c>
      <c r="M31" s="37" t="s">
        <v>26</v>
      </c>
      <c r="N31" s="10">
        <v>6.7</v>
      </c>
      <c r="O31" s="37" t="s">
        <v>26</v>
      </c>
      <c r="P31" s="10">
        <v>2.8</v>
      </c>
    </row>
    <row r="32" spans="1:106" ht="36.75" customHeight="1" x14ac:dyDescent="0.4"/>
    <row r="33" spans="1:1" x14ac:dyDescent="0.4">
      <c r="A33" t="s">
        <v>30</v>
      </c>
    </row>
    <row r="34" spans="1:1" x14ac:dyDescent="0.4">
      <c r="A34" t="s">
        <v>34</v>
      </c>
    </row>
    <row r="35" spans="1:1" x14ac:dyDescent="0.4">
      <c r="A35" t="s">
        <v>31</v>
      </c>
    </row>
    <row r="36" spans="1:1" x14ac:dyDescent="0.4">
      <c r="A36" t="s">
        <v>32</v>
      </c>
    </row>
    <row r="37" spans="1:1" x14ac:dyDescent="0.4">
      <c r="A37" t="s">
        <v>35</v>
      </c>
    </row>
    <row r="38" spans="1:1" ht="39.75" customHeight="1" x14ac:dyDescent="0.4"/>
    <row r="39" spans="1:1" ht="39.75" customHeight="1" x14ac:dyDescent="0.4"/>
    <row r="40" spans="1:1" ht="39.75" customHeight="1" x14ac:dyDescent="0.4"/>
    <row r="41" spans="1:1" ht="39.75" customHeight="1" x14ac:dyDescent="0.4"/>
  </sheetData>
  <mergeCells count="19">
    <mergeCell ref="A12:D12"/>
    <mergeCell ref="A15:C15"/>
    <mergeCell ref="B28:C28"/>
    <mergeCell ref="DB15:DB16"/>
    <mergeCell ref="A16:C16"/>
    <mergeCell ref="A17:C17"/>
    <mergeCell ref="DB17:DB18"/>
    <mergeCell ref="A18:C18"/>
    <mergeCell ref="DA15:DA16"/>
    <mergeCell ref="D22:E22"/>
    <mergeCell ref="M22:N22"/>
    <mergeCell ref="O22:P22"/>
    <mergeCell ref="B4:C4"/>
    <mergeCell ref="DA8:DA9"/>
    <mergeCell ref="DB8:DB9"/>
    <mergeCell ref="A9:D9"/>
    <mergeCell ref="A10:B11"/>
    <mergeCell ref="C10:D10"/>
    <mergeCell ref="C11:D11"/>
  </mergeCells>
  <phoneticPr fontId="2"/>
  <conditionalFormatting sqref="G26">
    <cfRule type="containsText" dxfId="5" priority="13" operator="containsText" text="不適合">
      <formula>NOT(ISERROR(SEARCH("不適合",G26)))</formula>
    </cfRule>
  </conditionalFormatting>
  <conditionalFormatting sqref="G27:G28">
    <cfRule type="containsText" dxfId="4" priority="12" operator="containsText" text="未">
      <formula>NOT(ISERROR(SEARCH("未",G27)))</formula>
    </cfRule>
  </conditionalFormatting>
  <conditionalFormatting sqref="E12:CZ12">
    <cfRule type="beginsWith" dxfId="3" priority="10" operator="beginsWith" text="達成">
      <formula>LEFT(E12,LEN("達成"))="達成"</formula>
    </cfRule>
    <cfRule type="beginsWith" dxfId="2" priority="11" operator="beginsWith" text="未">
      <formula>LEFT(E12,LEN("未"))="未"</formula>
    </cfRule>
  </conditionalFormatting>
  <conditionalFormatting sqref="G26:G28">
    <cfRule type="beginsWith" dxfId="1" priority="6" operator="beginsWith" text="達成">
      <formula>LEFT(G26,LEN("達成"))="達成"</formula>
    </cfRule>
  </conditionalFormatting>
  <conditionalFormatting sqref="B28:G28">
    <cfRule type="expression" dxfId="0" priority="14">
      <formula>#REF!=2</formula>
    </cfRule>
  </conditionalFormatting>
  <dataValidations count="1">
    <dataValidation type="list" allowBlank="1" showInputMessage="1" showErrorMessage="1" sqref="B4:C4" xr:uid="{FD8390DD-3ECF-46B1-B782-D5721C092B3E}">
      <formula1>$L$24:$L$32</formula1>
    </dataValidation>
  </dataValidations>
  <pageMargins left="0.7" right="0.7" top="0.75" bottom="0.75" header="0.3" footer="0.3"/>
  <pageSetup paperSize="9" scale="41" fitToHeight="0" orientation="landscape"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住棟計算書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德永　圭</cp:lastModifiedBy>
  <cp:lastPrinted>2022-02-15T04:11:22Z</cp:lastPrinted>
  <dcterms:created xsi:type="dcterms:W3CDTF">2022-02-15T02:57:35Z</dcterms:created>
  <dcterms:modified xsi:type="dcterms:W3CDTF">2022-02-15T06:10:39Z</dcterms:modified>
</cp:coreProperties>
</file>