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0" windowWidth="14430" windowHeight="14565" activeTab="0"/>
  </bookViews>
  <sheets>
    <sheet name="計算書" sheetId="1" r:id="rId1"/>
    <sheet name="太陽光発電設備の住戸按分計算シート" sheetId="2" r:id="rId2"/>
    <sheet name="【参考】共用部の太陽光の扱いについて" sheetId="3" r:id="rId3"/>
    <sheet name="Ver情報" sheetId="4" r:id="rId4"/>
  </sheets>
  <definedNames>
    <definedName name="_xlfn.IFERROR" hidden="1">#NAME?</definedName>
    <definedName name="_xlnm.Print_Area" localSheetId="0">'計算書'!$B$1:$V$512</definedName>
    <definedName name="_xlnm.Print_Area" localSheetId="1">'太陽光発電設備の住戸按分計算シート'!$A$1:$AM$49</definedName>
  </definedNames>
  <calcPr fullCalcOnLoad="1"/>
</workbook>
</file>

<file path=xl/comments1.xml><?xml version="1.0" encoding="utf-8"?>
<comments xmlns="http://schemas.openxmlformats.org/spreadsheetml/2006/main">
  <authors>
    <author>作成者</author>
  </authors>
  <commentList>
    <comment ref="H4" authorId="0">
      <text>
        <r>
          <rPr>
            <sz val="9"/>
            <rFont val="ＭＳ Ｐゴシック"/>
            <family val="3"/>
          </rPr>
          <t>住戸の貼り付けセルに一住戸目を貼り付けることで自動入力されます。</t>
        </r>
      </text>
    </comment>
    <comment ref="H8" authorId="0">
      <text>
        <r>
          <rPr>
            <sz val="9"/>
            <rFont val="ＭＳ Ｐゴシック"/>
            <family val="3"/>
          </rPr>
          <t>住戸名称欄に記載した住戸と同一の計算結果となる住戸の名称を記載してください。</t>
        </r>
      </text>
    </comment>
    <comment ref="C48" authorId="0">
      <text>
        <r>
          <rPr>
            <b/>
            <sz val="9"/>
            <rFont val="ＭＳ Ｐゴシック"/>
            <family val="3"/>
          </rPr>
          <t>単位は設計値と同じ</t>
        </r>
      </text>
    </comment>
    <comment ref="G52" authorId="0">
      <text>
        <r>
          <rPr>
            <sz val="9"/>
            <rFont val="ＭＳ Ｐゴシック"/>
            <family val="3"/>
          </rPr>
          <t>単位はGJ。</t>
        </r>
      </text>
    </comment>
    <comment ref="G12" authorId="0">
      <text>
        <r>
          <rPr>
            <sz val="9"/>
            <rFont val="ＭＳ Ｐゴシック"/>
            <family val="3"/>
          </rPr>
          <t>デフォルト表示の選択肢に変更がある場合は、個別に変更を行って下さい。</t>
        </r>
      </text>
    </comment>
    <comment ref="E6" authorId="0">
      <text>
        <r>
          <rPr>
            <sz val="9"/>
            <rFont val="ＭＳ Ｐゴシック"/>
            <family val="3"/>
          </rPr>
          <t>住棟全体の申請の有無を選択してください</t>
        </r>
      </text>
    </comment>
    <comment ref="G10" authorId="0">
      <text>
        <r>
          <rPr>
            <sz val="9"/>
            <rFont val="ＭＳ Ｐゴシック"/>
            <family val="3"/>
          </rPr>
          <t>標準入力法の場合、様式１の各室用途の面積の合計を記入してください。
照明簡易計算の場合は、表紙・総合判定の面積欄の数値を入力してください。</t>
        </r>
      </text>
    </comment>
    <comment ref="G503" authorId="0">
      <text>
        <r>
          <rPr>
            <sz val="9"/>
            <rFont val="ＭＳ Ｐゴシック"/>
            <family val="3"/>
          </rPr>
          <t>全住戸の外皮性能について、</t>
        </r>
        <r>
          <rPr>
            <b/>
            <sz val="9"/>
            <color indexed="39"/>
            <rFont val="ＭＳ Ｐゴシック"/>
            <family val="3"/>
          </rPr>
          <t>省エネ基準</t>
        </r>
        <r>
          <rPr>
            <sz val="9"/>
            <rFont val="ＭＳ Ｐゴシック"/>
            <family val="3"/>
          </rPr>
          <t>に適合していることを確認してください。</t>
        </r>
      </text>
    </comment>
    <comment ref="G504" authorId="0">
      <text>
        <r>
          <rPr>
            <sz val="9"/>
            <rFont val="ＭＳ Ｐゴシック"/>
            <family val="3"/>
          </rPr>
          <t>全住戸の外皮性能について、</t>
        </r>
        <r>
          <rPr>
            <b/>
            <sz val="9"/>
            <color indexed="10"/>
            <rFont val="ＭＳ Ｐゴシック"/>
            <family val="3"/>
          </rPr>
          <t>強化外皮基準</t>
        </r>
        <r>
          <rPr>
            <sz val="9"/>
            <rFont val="ＭＳ Ｐゴシック"/>
            <family val="3"/>
          </rPr>
          <t>に適合していることを確認してください。</t>
        </r>
      </text>
    </comment>
    <comment ref="G48" authorId="0">
      <text>
        <r>
          <rPr>
            <sz val="9"/>
            <rFont val="ＭＳ Ｐゴシック"/>
            <family val="3"/>
          </rPr>
          <t>単位はMJ。</t>
        </r>
      </text>
    </comment>
  </commentList>
</comments>
</file>

<file path=xl/sharedStrings.xml><?xml version="1.0" encoding="utf-8"?>
<sst xmlns="http://schemas.openxmlformats.org/spreadsheetml/2006/main" count="270" uniqueCount="224">
  <si>
    <t>物件名</t>
  </si>
  <si>
    <t>地域区分</t>
  </si>
  <si>
    <t>住戸名称</t>
  </si>
  <si>
    <t>住棟全体</t>
  </si>
  <si>
    <t>住戸合計</t>
  </si>
  <si>
    <t>改修前のＢＥＩ値</t>
  </si>
  <si>
    <t>外皮性能</t>
  </si>
  <si>
    <t>評価手法</t>
  </si>
  <si>
    <t>表示希望の選択</t>
  </si>
  <si>
    <t>設計値</t>
  </si>
  <si>
    <t>基準値</t>
  </si>
  <si>
    <t>暖房</t>
  </si>
  <si>
    <t>冷房</t>
  </si>
  <si>
    <t>換気</t>
  </si>
  <si>
    <t>給湯</t>
  </si>
  <si>
    <t>照明</t>
  </si>
  <si>
    <t>昇降機</t>
  </si>
  <si>
    <t>基準・設計</t>
  </si>
  <si>
    <t>その他</t>
  </si>
  <si>
    <t>参考値</t>
  </si>
  <si>
    <t>発電量（ｺｰｼﾞｪﾈﾚｰｼｮﾝ）</t>
  </si>
  <si>
    <t>売電量</t>
  </si>
  <si>
    <t xml:space="preserve">再生可能エネルギーを除いた一次エネルギー消費量削減率(%) </t>
  </si>
  <si>
    <t xml:space="preserve">再生可能エネルギーを加えた一次エネルギー消費量削減率(%) </t>
  </si>
  <si>
    <t>住宅の「ＺＥＨマーク」、「ゼロエネ相当」に関する表示</t>
  </si>
  <si>
    <t>ＢＥＩ</t>
  </si>
  <si>
    <t>☆数</t>
  </si>
  <si>
    <t>申請する</t>
  </si>
  <si>
    <t>申請しない</t>
  </si>
  <si>
    <t>性能基準</t>
  </si>
  <si>
    <t>仕様基準</t>
  </si>
  <si>
    <t>大臣の方法</t>
  </si>
  <si>
    <t>『ZEH』</t>
  </si>
  <si>
    <t>Nearly ZEH</t>
  </si>
  <si>
    <t>ZEH Ready</t>
  </si>
  <si>
    <t>ZEH Oriented</t>
  </si>
  <si>
    <t>ゼロエネ相当</t>
  </si>
  <si>
    <t>記載しない</t>
  </si>
  <si>
    <t>Nearly ZEH-M</t>
  </si>
  <si>
    <t>ZEH-M Ready</t>
  </si>
  <si>
    <t>ZEH-M Oriented</t>
  </si>
  <si>
    <t>記載なし</t>
  </si>
  <si>
    <t>適合
(性能基準)</t>
  </si>
  <si>
    <t>別紙による</t>
  </si>
  <si>
    <t>－
(対象外)</t>
  </si>
  <si>
    <t>第四面と同じ</t>
  </si>
  <si>
    <t>適合
(仕様基準)</t>
  </si>
  <si>
    <t>希望しない</t>
  </si>
  <si>
    <t>0.46・-</t>
  </si>
  <si>
    <t>-</t>
  </si>
  <si>
    <t>0.56・-</t>
  </si>
  <si>
    <t>0.75・-</t>
  </si>
  <si>
    <t>0.87・3.0</t>
  </si>
  <si>
    <t>0.87・2.8</t>
  </si>
  <si>
    <t>0.87・2.7</t>
  </si>
  <si>
    <t>-・3.2</t>
  </si>
  <si>
    <t>効率化・
太陽光等</t>
  </si>
  <si>
    <t>ＵＡ</t>
  </si>
  <si>
    <t>ηＡＣ</t>
  </si>
  <si>
    <t>ＵＡ・ηＡＣ</t>
  </si>
  <si>
    <r>
      <t>強化外皮基準（Ｕ</t>
    </r>
    <r>
      <rPr>
        <sz val="9"/>
        <color indexed="8"/>
        <rFont val="ＭＳ ゴシック"/>
        <family val="3"/>
      </rPr>
      <t>Ａ）</t>
    </r>
  </si>
  <si>
    <t>総住戸数</t>
  </si>
  <si>
    <t>UA値</t>
  </si>
  <si>
    <t>ηAC値</t>
  </si>
  <si>
    <t>共用部</t>
  </si>
  <si>
    <t>同一計算結果住戸数</t>
  </si>
  <si>
    <t>記載なし</t>
  </si>
  <si>
    <t>記載する</t>
  </si>
  <si>
    <t>別紙による</t>
  </si>
  <si>
    <t>一次エネルギー消費量</t>
  </si>
  <si>
    <t>【住棟のZEH-M等に関わる判定】</t>
  </si>
  <si>
    <t>住棟の「ＺＥＨ―Ｍマーク」に関する表示</t>
  </si>
  <si>
    <t>全住戸の強化外皮基準への適合状況</t>
  </si>
  <si>
    <t>不適合あり</t>
  </si>
  <si>
    <t>全住戸適合</t>
  </si>
  <si>
    <t>全住戸の外皮の省エネ基準への適合状況</t>
  </si>
  <si>
    <t>選択した表示</t>
  </si>
  <si>
    <t>標準入力法</t>
  </si>
  <si>
    <t>照明簡易計算</t>
  </si>
  <si>
    <t>共用部なし</t>
  </si>
  <si>
    <t>同一計算結果住戸名称</t>
  </si>
  <si>
    <t>住棟の延べ面積</t>
  </si>
  <si>
    <t>延べ面積</t>
  </si>
  <si>
    <t>基準</t>
  </si>
  <si>
    <t>空調</t>
  </si>
  <si>
    <t>換気</t>
  </si>
  <si>
    <t>給湯</t>
  </si>
  <si>
    <t>照明</t>
  </si>
  <si>
    <t>昇降機</t>
  </si>
  <si>
    <t>設計</t>
  </si>
  <si>
    <t>面積</t>
  </si>
  <si>
    <t>MJ／延べ</t>
  </si>
  <si>
    <t>その他</t>
  </si>
  <si>
    <t>基準・設計</t>
  </si>
  <si>
    <t>基準合計</t>
  </si>
  <si>
    <t>設計合計</t>
  </si>
  <si>
    <t>その他除く</t>
  </si>
  <si>
    <t>その他含む</t>
  </si>
  <si>
    <t>①×延べ</t>
  </si>
  <si>
    <t>MJ⇒GJ</t>
  </si>
  <si>
    <t>その他・再エネ除き</t>
  </si>
  <si>
    <r>
      <t xml:space="preserve">         基準値
</t>
    </r>
    <r>
      <rPr>
        <sz val="8"/>
        <color indexed="8"/>
        <rFont val="ＭＳ ゴシック"/>
        <family val="3"/>
      </rPr>
      <t>共用部</t>
    </r>
    <r>
      <rPr>
        <sz val="8"/>
        <color indexed="8"/>
        <rFont val="ＭＳ ゴシック"/>
        <family val="3"/>
      </rPr>
      <t xml:space="preserve"> </t>
    </r>
    <r>
      <rPr>
        <sz val="8"/>
        <color indexed="8"/>
        <rFont val="ＭＳ ゴシック"/>
        <family val="3"/>
      </rPr>
      <t>標準入力</t>
    </r>
    <r>
      <rPr>
        <sz val="8"/>
        <color indexed="8"/>
        <rFont val="ＭＳ ゴシック"/>
        <family val="3"/>
      </rPr>
      <t>:</t>
    </r>
    <r>
      <rPr>
        <sz val="8"/>
        <color indexed="8"/>
        <rFont val="ＭＳ ゴシック"/>
        <family val="3"/>
      </rPr>
      <t xml:space="preserve">MJ/㎡
</t>
    </r>
    <r>
      <rPr>
        <sz val="8"/>
        <color indexed="8"/>
        <rFont val="ＭＳ ゴシック"/>
        <family val="3"/>
      </rPr>
      <t xml:space="preserve">       </t>
    </r>
    <r>
      <rPr>
        <sz val="8"/>
        <color indexed="8"/>
        <rFont val="ＭＳ ゴシック"/>
        <family val="3"/>
      </rPr>
      <t>照明簡易計算</t>
    </r>
    <r>
      <rPr>
        <sz val="8"/>
        <color indexed="8"/>
        <rFont val="ＭＳ ゴシック"/>
        <family val="3"/>
      </rPr>
      <t>:MJ</t>
    </r>
    <r>
      <rPr>
        <sz val="8"/>
        <color indexed="8"/>
        <rFont val="ＭＳ ゴシック"/>
        <family val="3"/>
      </rPr>
      <t xml:space="preserve">
住戸:MJ</t>
    </r>
  </si>
  <si>
    <r>
      <t xml:space="preserve">         設計値
</t>
    </r>
    <r>
      <rPr>
        <sz val="8"/>
        <color indexed="8"/>
        <rFont val="ＭＳ ゴシック"/>
        <family val="3"/>
      </rPr>
      <t>共用部</t>
    </r>
    <r>
      <rPr>
        <sz val="8"/>
        <color indexed="8"/>
        <rFont val="ＭＳ ゴシック"/>
        <family val="3"/>
      </rPr>
      <t xml:space="preserve"> </t>
    </r>
    <r>
      <rPr>
        <sz val="8"/>
        <color indexed="8"/>
        <rFont val="ＭＳ ゴシック"/>
        <family val="3"/>
      </rPr>
      <t xml:space="preserve">標準入力MJ/㎡
</t>
    </r>
    <r>
      <rPr>
        <sz val="8"/>
        <color indexed="8"/>
        <rFont val="ＭＳ ゴシック"/>
        <family val="3"/>
      </rPr>
      <t xml:space="preserve">       </t>
    </r>
    <r>
      <rPr>
        <sz val="8"/>
        <color indexed="8"/>
        <rFont val="ＭＳ ゴシック"/>
        <family val="3"/>
      </rPr>
      <t>照明簡易計算</t>
    </r>
    <r>
      <rPr>
        <sz val="8"/>
        <color indexed="8"/>
        <rFont val="ＭＳ ゴシック"/>
        <family val="3"/>
      </rPr>
      <t xml:space="preserve">:MJ
</t>
    </r>
    <r>
      <rPr>
        <sz val="8"/>
        <color indexed="8"/>
        <rFont val="ＭＳ ゴシック"/>
        <family val="3"/>
      </rPr>
      <t>住戸:MJ</t>
    </r>
  </si>
  <si>
    <t>性能基準</t>
  </si>
  <si>
    <t>四面と同じ</t>
  </si>
  <si>
    <t>申請対象となる住戸が存する階</t>
  </si>
  <si>
    <t>計算対象面積</t>
  </si>
  <si>
    <t>ＺＥＨマーク・ゼロエネ相当等表示</t>
  </si>
  <si>
    <t>【住戸部分】</t>
  </si>
  <si>
    <t>本シートの作成手順</t>
  </si>
  <si>
    <t>1.本シートの最下行のＰＤＦ出力結果貼付セルに各住戸の一次エネルギー消費量計算結果（住宅）のＰＤＦをペーストする。（表の緑色のセルに数値が入力されます。）</t>
  </si>
  <si>
    <t>　①一次エネルギー消費量計算結果（住宅）のＰＤＦ全体を選択（Ctrl+A）⇒②ＰＤＦ全体をコピー（Ctrl+C）⇒③このシートの貼付セルに貼付け（Ctrl+V）</t>
  </si>
  <si>
    <t>　④貼付けを取消したいときは、ＰＤＦ出力結果貼付けセルを消去すると貼付けがクリアされます。</t>
  </si>
  <si>
    <t>【共用部】</t>
  </si>
  <si>
    <t>【住棟のZEH-Mに関わる判定】</t>
  </si>
  <si>
    <t>1.評価対象の住棟の全住戸及び共用部の入力が完了していることを確認する。</t>
  </si>
  <si>
    <t>貼付けセル⇒</t>
  </si>
  <si>
    <t>2.住戸番号を入力することで、デフォルト入力される項目を希望する選択肢に変更</t>
  </si>
  <si>
    <t>3.自動で入力されないセル(薄い黄色）に必要事項を入力</t>
  </si>
  <si>
    <t>参考情報（二次エネ以外）の掲載の選択</t>
  </si>
  <si>
    <t>申請の有無</t>
  </si>
  <si>
    <t>効率化（売電含む）</t>
  </si>
  <si>
    <t>効率化（自己消費分）</t>
  </si>
  <si>
    <t>その他除く、再エネ（売電含む）含む</t>
  </si>
  <si>
    <t>『ZEH-M』</t>
  </si>
  <si>
    <t>設計一次エネルギー消費量</t>
  </si>
  <si>
    <t>基準一次エネルギー消費量</t>
  </si>
  <si>
    <t>住戸の存する建築物の用途
（建築基準法上の用途区分）</t>
  </si>
  <si>
    <t>発電量（太陽光発電）</t>
  </si>
  <si>
    <t>1.本シートのE6のセルで住棟全体について申請するを選択する。</t>
  </si>
  <si>
    <t>3.計算の出力結果より、計算方法に応じて算出される数値を転記する。</t>
  </si>
  <si>
    <t>【共同住宅等の共用部の太陽光発電設備に関する事項】</t>
  </si>
  <si>
    <t>太陽光発電設備の共有</t>
  </si>
  <si>
    <t>主たる廊下の形状</t>
  </si>
  <si>
    <t>共用部の太陽光発電量（総発電量）(GJ)</t>
  </si>
  <si>
    <t>設計一次エネルギー消費量（太陽光除く）の合計（GJ）</t>
  </si>
  <si>
    <t>共用部の太陽光発電による削減量（自己消費量）(MJ)</t>
  </si>
  <si>
    <t>2.本シートのG23のセルで共用部の計算方法を選択する。</t>
  </si>
  <si>
    <t>※共用部の計算方法が標準入力法の場合のみ、入力が必要です。</t>
  </si>
  <si>
    <t>共用部への太陽光発電電力の供給の有無</t>
  </si>
  <si>
    <t>※黒塗りのセルへの入力は不要です。</t>
  </si>
  <si>
    <t>←標準入力法の計算結果より転記（太陽光除く、その他含む）</t>
  </si>
  <si>
    <t>※太陽光発電設備を非住宅用途と共有する場合、本シートは利用できませんので、ご相談ください。</t>
  </si>
  <si>
    <t>再生可能エネルギーを除いた設計一次エネルギー消費量(GJ)</t>
  </si>
  <si>
    <t>再生可能エネルギーを除いた一次エネルギー消費削減量(GJ)</t>
  </si>
  <si>
    <t>再生可能エネルギーを加えた設計一次エネルギー消費量(GJ)</t>
  </si>
  <si>
    <t>再生可能エネルギーを加えた一次エネルギー消費削減量(GJ)</t>
  </si>
  <si>
    <t>記載しない</t>
  </si>
  <si>
    <t>←主たる廊下の形状を「―（手入力）」とした場合、別途計算の上、数値を正数入力してください。</t>
  </si>
  <si>
    <t>←正数入力してください</t>
  </si>
  <si>
    <t>4.標準入力法の場合で、共用部に太陽光発電設備を搭載している場合は【共同住宅等の共用部の太陽光発電設備に関する事項】に必要な情報を入力する。</t>
  </si>
  <si>
    <t>5.共用部にコージェネレーションシステムを採用している場合は、別途ご相談ください。</t>
  </si>
  <si>
    <t>■申請書第六面及び設計内容説明書に代わる一覧表</t>
  </si>
  <si>
    <t>Ver1.1.0</t>
  </si>
  <si>
    <t>Ver1.1.1</t>
  </si>
  <si>
    <t>（Ver1.1.0の使用でも問題はありません。）</t>
  </si>
  <si>
    <t>　※計算書における共用部の自己消費量の考え方は選択により以下の通り計算が行われます。</t>
  </si>
  <si>
    <t>①主たる廊下の形状が「屋外」</t>
  </si>
  <si>
    <t>②主たる廊下の形状が「屋内」</t>
  </si>
  <si>
    <t>　上記表1により係数は0.3となる。</t>
  </si>
  <si>
    <t>　②-1太陽光発電設備の共有が「住戸・共用部で共有」の場合</t>
  </si>
  <si>
    <t>　</t>
  </si>
  <si>
    <t>　　売電量≧共用部の設計一次エネ（太陽光除き）</t>
  </si>
  <si>
    <t>　　⇒設計一次エネ（太陽光除き）×0.3が共用部の自己消費量</t>
  </si>
  <si>
    <t>　　売電量＜共用部の設計一次エネ（太陽光除き）</t>
  </si>
  <si>
    <t>　　⇒売電量×0.3が共用部の自己消費量</t>
  </si>
  <si>
    <t>　②-2太陽光発電設備の共有が「共有無し」の場合</t>
  </si>
  <si>
    <t>　　共用部の太陽光発電量≧共用部の設計一次エネ（太陽光除き）</t>
  </si>
  <si>
    <t>　　共用部の太陽光発電量＜共用部の設計一次エネ（太陽光除き）</t>
  </si>
  <si>
    <t>　　⇒共用部の太陽光発電量×0.3が共用部の自己消費量</t>
  </si>
  <si>
    <t>　　⇒上記表1により係数が0となるため、自己消費量は0</t>
  </si>
  <si>
    <t>建築物の名称</t>
  </si>
  <si>
    <t>太陽電池アレイのシステム容量（kW）</t>
  </si>
  <si>
    <t>室名称
（タイプ名称）</t>
  </si>
  <si>
    <t>単位住戸床面積
（㎡）</t>
  </si>
  <si>
    <t>戸数</t>
  </si>
  <si>
    <t>計算用仮想システム容量
（kW/戸）</t>
  </si>
  <si>
    <t>合計</t>
  </si>
  <si>
    <t>㎡</t>
  </si>
  <si>
    <t>単位住戸床面積
×戸数</t>
  </si>
  <si>
    <t>㎡</t>
  </si>
  <si>
    <t>戸</t>
  </si>
  <si>
    <t>パネルの方位</t>
  </si>
  <si>
    <t>真南から東および西へ15度未満</t>
  </si>
  <si>
    <t>真南から東へ15度以上45度未満</t>
  </si>
  <si>
    <t>真南から東へ45度以上75度未満</t>
  </si>
  <si>
    <t>真南から東へ75度以上105度未満</t>
  </si>
  <si>
    <t>真南から東へ105度以上135度未満</t>
  </si>
  <si>
    <t>真南から東へ135度以上165度未満</t>
  </si>
  <si>
    <t>真南から東および西へ165度以上真北まで</t>
  </si>
  <si>
    <t>真南から西へ135度以上165度未満</t>
  </si>
  <si>
    <t>真南から西へ105度以上135度未満</t>
  </si>
  <si>
    <t>真南から西へ75度以上105度未満</t>
  </si>
  <si>
    <t>真南から西へ45度以上75度未満</t>
  </si>
  <si>
    <t>真南から西へ15度以上45度未満</t>
  </si>
  <si>
    <t>太陽光発電設備の住戸按分計算シート</t>
  </si>
  <si>
    <t>本シートは、1又は複数の太陽光発電設備が複数の住戸に接続されており、発電設備と各住戸の消費の関係が明らかでない場合に各住戸に対応する太陽電池アレイのシステム容量を面積按分する際に利用してください。このシートで算定される「計算用仮想システム容量」をWebプログラムの各住戸の計算へ適用することになります。なお、異なる方位に太陽光発電設備が設置される場合は、本シートをコピーしてご利用ください。（最大４面）</t>
  </si>
  <si>
    <t>Ver1.2.0</t>
  </si>
  <si>
    <t>　　※Adobe以外のアプリケーションで展開したPDFファイルについては保障されていません。適切な計算結果が読み込めない場合があります。</t>
  </si>
  <si>
    <t>①ηACが整数となる場合にηACが自動入力されない不具合の解消</t>
  </si>
  <si>
    <t>②住戸のZEH Orientedの太陽光含みの削減率の必要条件を20％以上、50％未満に修正</t>
  </si>
  <si>
    <t>③Verj情報が印刷されない不具合を修正</t>
  </si>
  <si>
    <t>①Ｈ列の住戸名称を入力してもデフォルト住戸数「1」が表示されない不具合を解消</t>
  </si>
  <si>
    <t>①太陽光発電設備の住戸按分計算シートを新規掲載しました。按分する際にご利用ください。</t>
  </si>
  <si>
    <t>②共用部の計算手法を「照明簡易計算」とした場合、照明設備にマスクがかかる不具合を修正。</t>
  </si>
  <si>
    <t>③【共同住宅等の共用部の太陽光発電設備に関する事項】において、主たる廊下の形状を「屋外」とした場合、共用部の太陽光発電量（総発電量）にマスクがかかる不具合を修正。</t>
  </si>
  <si>
    <t>④「【参考】共用部の太陽光の扱いについて」のシートに共用部の自己消費量の考え方を追記しました。</t>
  </si>
  <si>
    <t>⑤本シートの作成手順に記載の「対応する計算のVer」を2.4.2から2.4.3に修正しました。</t>
  </si>
  <si>
    <t>⑥計算結果貼付けについて、Adobe以外のアプリケーションで展開した場合に適切な計算結果が読み込めないことを記載。</t>
  </si>
  <si>
    <t>2018/10</t>
  </si>
  <si>
    <t>Ver2.0.0</t>
  </si>
  <si>
    <t>WebプログラムVer2.5.0以降の計算書に対応</t>
  </si>
  <si>
    <t>　　（建築物エネルギー消費性能基準[Ｈ28年4月以降]V2.5.0以降のＰＤＦに対応、今後のバージョン変更によって貼付けできなくなる可能性があります。）</t>
  </si>
  <si>
    <t>2.全住戸の外皮の省エネ基準への適合状況を確認し、全てが「適合」となっていれば、G503セルを「全住戸適合」とする。</t>
  </si>
  <si>
    <t>3.全住戸の強化外皮基準への適合状況を確認し、全てが「適合」となっていればG504セルを「全住戸適合」とする。</t>
  </si>
  <si>
    <t>4.選択した表示の水準に達してれば、G511セルに「適合」が表示される。</t>
  </si>
  <si>
    <t>Ver2.0.1</t>
  </si>
  <si>
    <t>計算書において、Ｒ列が表示されていない不具合を修正</t>
  </si>
  <si>
    <t>Ver2.0.2</t>
  </si>
  <si>
    <t>Ｒ列に計算式が反映されていない不具合を修正</t>
  </si>
  <si>
    <t>Ｖｅｒ2.1.0</t>
  </si>
  <si>
    <t xml:space="preserve"> Ver2.0.2で確認された内容に加え、Ｒ列に計算式が反映されていない不具合を修正</t>
  </si>
  <si>
    <t>Ｖｅｒ2.2.0</t>
  </si>
  <si>
    <t>56～58行目を計算により算出する方法から、計算結果PDFより直接取得する方法に変更。</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</si>
</sst>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
    <numFmt numFmtId="179" formatCode="#,##0_ "/>
    <numFmt numFmtId="180" formatCode="#,##0_);[Red]\(#,##0\)"/>
    <numFmt numFmtId="181" formatCode="0.0_);[Red]\(0.0\)"/>
    <numFmt numFmtId="182" formatCode="0.00_);[Red]\(0.00\)"/>
    <numFmt numFmtId="183" formatCode="#,##0.0_ ;[Red]\-#,##0.0\ "/>
    <numFmt numFmtId="184" formatCode="0_ ;[Red]\-0\ "/>
    <numFmt numFmtId="185" formatCode="0.0_ "/>
    <numFmt numFmtId="186" formatCode="#,##0.0_ "/>
    <numFmt numFmtId="187" formatCode="#,##0_ ;[Red]\-#,##0\ "/>
    <numFmt numFmtId="188" formatCode="#,##0.00_ "/>
    <numFmt numFmtId="189" formatCode="0.0_ ;[Red]\-0.0\ "/>
    <numFmt numFmtId="190" formatCode="#,##0.0_);[Red]\(#,##0.0\)"/>
    <numFmt numFmtId="191" formatCode="#,##0.00_ ;[Red]\-#,##0.00\ "/>
    <numFmt numFmtId="192" formatCode="0.000_ "/>
    <numFmt numFmtId="193" formatCode="0.0000_ "/>
    <numFmt numFmtId="194" formatCode="0.00_ ;[Red]\-0.00\ "/>
  </numFmts>
  <fonts count="57">
    <font>
      <sz val="11"/>
      <color theme="1"/>
      <name val="Calibri"/>
      <family val="3"/>
    </font>
    <font>
      <sz val="11"/>
      <color indexed="8"/>
      <name val="ＭＳ Ｐゴシック"/>
      <family val="3"/>
    </font>
    <font>
      <sz val="6"/>
      <name val="ＭＳ Ｐゴシック"/>
      <family val="3"/>
    </font>
    <font>
      <sz val="9"/>
      <name val="ＭＳ ゴシック"/>
      <family val="3"/>
    </font>
    <font>
      <sz val="9"/>
      <color indexed="8"/>
      <name val="ＭＳ ゴシック"/>
      <family val="3"/>
    </font>
    <font>
      <b/>
      <sz val="9"/>
      <name val="ＭＳ ゴシック"/>
      <family val="3"/>
    </font>
    <font>
      <sz val="8"/>
      <color indexed="8"/>
      <name val="ＭＳ ゴシック"/>
      <family val="3"/>
    </font>
    <font>
      <sz val="8"/>
      <name val="ＭＳ ゴシック"/>
      <family val="3"/>
    </font>
    <font>
      <b/>
      <sz val="9"/>
      <name val="ＭＳ Ｐゴシック"/>
      <family val="3"/>
    </font>
    <font>
      <sz val="9"/>
      <name val="ＭＳ Ｐゴシック"/>
      <family val="3"/>
    </font>
    <font>
      <b/>
      <sz val="9"/>
      <color indexed="39"/>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ゴシック"/>
      <family val="3"/>
    </font>
    <font>
      <sz val="9"/>
      <color indexed="9"/>
      <name val="ＭＳ ゴシック"/>
      <family val="3"/>
    </font>
    <font>
      <sz val="9"/>
      <color indexed="14"/>
      <name val="ＭＳ ゴシック"/>
      <family val="3"/>
    </font>
    <font>
      <sz val="11"/>
      <name val="ＭＳ Ｐゴシック"/>
      <family val="3"/>
    </font>
    <font>
      <b/>
      <sz val="11"/>
      <color indexed="10"/>
      <name val="Calibri"/>
      <family val="2"/>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b/>
      <sz val="9"/>
      <color theme="1"/>
      <name val="ＭＳ ゴシック"/>
      <family val="3"/>
    </font>
    <font>
      <sz val="8"/>
      <color theme="1"/>
      <name val="ＭＳ ゴシック"/>
      <family val="3"/>
    </font>
    <font>
      <sz val="9"/>
      <color theme="0"/>
      <name val="ＭＳ ゴシック"/>
      <family val="3"/>
    </font>
    <font>
      <sz val="9"/>
      <color rgb="FFFF00FF"/>
      <name val="ＭＳ ゴシック"/>
      <family val="3"/>
    </font>
    <font>
      <sz val="11"/>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theme="0" tint="-0.4999699890613556"/>
        <bgColor indexed="64"/>
      </patternFill>
    </fill>
    <fill>
      <patternFill patternType="solid">
        <fgColor rgb="FFFFFF0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hair"/>
    </border>
    <border>
      <left style="hair"/>
      <right style="thin"/>
      <top style="hair"/>
      <bottom style="thin"/>
    </border>
    <border>
      <left style="hair"/>
      <right style="thin"/>
      <top style="thin"/>
      <bottom style="thin"/>
    </border>
    <border>
      <left style="thin"/>
      <right/>
      <top style="thin"/>
      <bottom style="thin"/>
    </border>
    <border>
      <left style="thin"/>
      <right style="thin"/>
      <top style="thin"/>
      <bottom style="thin"/>
    </border>
    <border>
      <left/>
      <right style="thin"/>
      <top style="thin"/>
      <bottom style="thin"/>
    </border>
    <border>
      <left style="hair"/>
      <right style="thin"/>
      <top/>
      <bottom/>
    </border>
    <border>
      <left style="hair"/>
      <right style="thin"/>
      <top/>
      <bottom style="thin"/>
    </border>
    <border>
      <left style="thin"/>
      <right/>
      <top/>
      <bottom style="hair"/>
    </border>
    <border>
      <left/>
      <right/>
      <top/>
      <bottom style="hair"/>
    </border>
    <border>
      <left style="thin"/>
      <right/>
      <top style="hair"/>
      <bottom/>
    </border>
    <border>
      <left/>
      <right/>
      <top style="hair"/>
      <bottom/>
    </border>
    <border>
      <left/>
      <right style="thin"/>
      <top/>
      <bottom/>
    </border>
    <border>
      <left style="medium"/>
      <right style="medium"/>
      <top style="thin"/>
      <bottom style="hair"/>
    </border>
    <border>
      <left style="medium"/>
      <right style="medium"/>
      <top style="hair"/>
      <bottom style="hair"/>
    </border>
    <border>
      <left style="medium"/>
      <right style="medium"/>
      <top style="hair"/>
      <bottom style="thin"/>
    </border>
    <border diagonalUp="1">
      <left style="medium"/>
      <right style="medium"/>
      <top style="thin"/>
      <bottom style="thin"/>
      <diagonal style="thin"/>
    </border>
    <border>
      <left style="thin"/>
      <right style="hair"/>
      <top style="hair"/>
      <bottom style="thin"/>
    </border>
    <border>
      <left style="thin"/>
      <right style="thin"/>
      <top style="thin"/>
      <bottom/>
    </border>
    <border>
      <left style="medium"/>
      <right style="medium"/>
      <top style="medium"/>
      <bottom style="thin"/>
    </border>
    <border diagonalUp="1">
      <left style="thin"/>
      <right/>
      <top style="thin"/>
      <bottom style="thin"/>
      <diagonal style="thin"/>
    </border>
    <border>
      <left style="medium"/>
      <right style="medium"/>
      <top/>
      <bottom style="thin"/>
    </border>
    <border>
      <left style="medium"/>
      <right style="medium"/>
      <top style="thin"/>
      <bottom style="thin"/>
    </border>
    <border>
      <left style="thin"/>
      <right style="hair"/>
      <top style="thin"/>
      <bottom style="thin"/>
    </border>
    <border>
      <left style="hair"/>
      <right/>
      <top style="thin"/>
      <bottom style="thin"/>
    </border>
    <border>
      <left/>
      <right/>
      <top style="thin"/>
      <bottom style="thin"/>
    </border>
    <border>
      <left style="thin"/>
      <right/>
      <top/>
      <bottom/>
    </border>
    <border>
      <left style="medium"/>
      <right style="medium"/>
      <top/>
      <bottom/>
    </border>
    <border>
      <left style="thin"/>
      <right style="thin"/>
      <top style="thin"/>
      <bottom style="hair"/>
    </border>
    <border>
      <left style="thin"/>
      <right style="thin"/>
      <top/>
      <bottom style="hair"/>
    </border>
    <border>
      <left style="medium"/>
      <right style="medium"/>
      <top/>
      <bottom style="hair"/>
    </border>
    <border>
      <left style="thin"/>
      <right style="thin"/>
      <top style="hair"/>
      <bottom style="hair"/>
    </border>
    <border>
      <left style="medium"/>
      <right style="medium"/>
      <top style="hair"/>
      <bottom/>
    </border>
    <border>
      <left style="thin"/>
      <right style="thin"/>
      <top style="hair"/>
      <bottom/>
    </border>
    <border>
      <left style="thin"/>
      <right style="thin"/>
      <top style="hair"/>
      <bottom style="thin"/>
    </border>
    <border>
      <left style="medium"/>
      <right style="medium"/>
      <top style="thin"/>
      <bottom/>
    </border>
    <border>
      <left style="thin"/>
      <right style="thin"/>
      <top/>
      <bottom style="thin"/>
    </border>
    <border>
      <left style="thin"/>
      <right/>
      <top/>
      <bottom style="thin"/>
    </border>
    <border diagonalUp="1">
      <left style="thin"/>
      <right style="hair"/>
      <top style="thin"/>
      <bottom style="thin"/>
      <diagonal style="thin"/>
    </border>
    <border diagonalUp="1">
      <left style="thin"/>
      <right style="hair"/>
      <top/>
      <bottom style="thin"/>
      <diagonal style="thin"/>
    </border>
    <border>
      <left/>
      <right/>
      <top style="thin"/>
      <bottom/>
    </border>
    <border>
      <left style="medium"/>
      <right style="medium"/>
      <top style="thin"/>
      <bottom style="medium"/>
    </border>
    <border>
      <left/>
      <right/>
      <top/>
      <bottom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diagonalUp="1">
      <left style="hair"/>
      <right>
        <color indexed="63"/>
      </right>
      <top style="thin"/>
      <bottom style="thin"/>
      <diagonal style="hair"/>
    </border>
    <border diagonalUp="1">
      <left style="hair"/>
      <right>
        <color indexed="63"/>
      </right>
      <top style="thin"/>
      <bottom style="thin"/>
      <diagonal style="thin"/>
    </border>
    <border diagonalUp="1">
      <left style="medium"/>
      <right style="medium"/>
      <top>
        <color indexed="63"/>
      </top>
      <bottom style="medium"/>
      <diagonal style="thin"/>
    </border>
    <border diagonalUp="1">
      <left style="medium"/>
      <right style="medium"/>
      <top style="hair"/>
      <bottom style="hair"/>
      <diagonal style="thin"/>
    </border>
    <border diagonalUp="1">
      <left style="medium"/>
      <right style="medium"/>
      <top style="hair"/>
      <bottom style="thin"/>
      <diagonal style="thin"/>
    </border>
    <border>
      <left style="thin"/>
      <right style="thin"/>
      <top/>
      <bottom/>
    </border>
    <border>
      <left style="thin"/>
      <right style="hair"/>
      <top style="thin"/>
      <bottom style="hair"/>
    </border>
    <border>
      <left style="thin"/>
      <right style="hair"/>
      <top style="hair"/>
      <bottom style="hair"/>
    </border>
    <border diagonalUp="1">
      <left style="medium"/>
      <right style="medium"/>
      <top style="thin"/>
      <bottom style="hair"/>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top style="hair"/>
      <bottom style="hair"/>
    </border>
    <border>
      <left/>
      <right/>
      <top style="hair"/>
      <bottom style="hair"/>
    </border>
    <border>
      <left style="thin"/>
      <right/>
      <top style="hair"/>
      <bottom style="thin"/>
    </border>
    <border>
      <left/>
      <right/>
      <top style="hair"/>
      <bottom style="thin"/>
    </border>
    <border>
      <left style="thin"/>
      <right/>
      <top style="thin"/>
      <bottom style="hair"/>
    </border>
    <border>
      <left/>
      <right/>
      <top style="thin"/>
      <bottom style="hair"/>
    </border>
    <border diagonalUp="1">
      <left/>
      <right/>
      <top style="thin"/>
      <bottom style="thin"/>
      <diagonal style="thin"/>
    </border>
    <border>
      <left/>
      <right style="thin"/>
      <top/>
      <bottom style="hair"/>
    </border>
    <border>
      <left/>
      <right style="thin"/>
      <top style="hair"/>
      <bottom/>
    </border>
    <border diagonalUp="1">
      <left style="thin"/>
      <right style="thin"/>
      <top style="thin"/>
      <bottom/>
      <diagonal style="thin"/>
    </border>
    <border diagonalUp="1">
      <left style="thin"/>
      <right style="thin"/>
      <top/>
      <bottom/>
      <diagonal style="thin"/>
    </border>
    <border diagonalUp="1">
      <left style="thin"/>
      <right style="thin"/>
      <top/>
      <bottom style="thin"/>
      <diagonal style="thin"/>
    </border>
    <border diagonalUp="1">
      <left style="thin"/>
      <right>
        <color indexed="63"/>
      </right>
      <top style="thin"/>
      <bottom>
        <color indexed="63"/>
      </bottom>
      <diagonal style="thin"/>
    </border>
    <border diagonalUp="1">
      <left style="thin"/>
      <right/>
      <top/>
      <bottom/>
      <diagonal style="thin"/>
    </border>
    <border diagonalUp="1">
      <left style="thin"/>
      <right/>
      <top/>
      <bottom style="thin"/>
      <diagonal style="thin"/>
    </border>
    <border>
      <left/>
      <right style="thin"/>
      <top style="hair"/>
      <bottom style="thin"/>
    </border>
    <border>
      <left/>
      <right style="thin"/>
      <top style="thin"/>
      <bottom style="hair"/>
    </border>
    <border>
      <left/>
      <right style="thin"/>
      <top style="hair"/>
      <bottom style="hair"/>
    </border>
    <border diagonalUp="1">
      <left style="medium"/>
      <right style="medium"/>
      <top style="thin"/>
      <bottom>
        <color indexed="63"/>
      </bottom>
      <diagonal style="thin"/>
    </border>
    <border diagonalUp="1">
      <left style="medium"/>
      <right style="medium"/>
      <top/>
      <bottom/>
      <diagonal style="thin"/>
    </border>
    <border diagonalUp="1">
      <left style="medium"/>
      <right style="medium"/>
      <top>
        <color indexed="63"/>
      </top>
      <bottom style="thin"/>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diagonalUp="1">
      <left/>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52">
    <xf numFmtId="0" fontId="0" fillId="0" borderId="0" xfId="0" applyFont="1" applyAlignment="1">
      <alignment/>
    </xf>
    <xf numFmtId="0" fontId="3" fillId="33" borderId="10" xfId="0" applyFont="1" applyFill="1" applyBorder="1" applyAlignment="1" applyProtection="1">
      <alignment horizontal="center" vertical="center" wrapText="1"/>
      <protection hidden="1"/>
    </xf>
    <xf numFmtId="0" fontId="3" fillId="33" borderId="11" xfId="0" applyFont="1" applyFill="1" applyBorder="1" applyAlignment="1" applyProtection="1">
      <alignment horizontal="center" vertical="center" wrapText="1"/>
      <protection hidden="1"/>
    </xf>
    <xf numFmtId="0" fontId="3" fillId="33" borderId="12" xfId="0" applyFont="1" applyFill="1" applyBorder="1" applyAlignment="1" applyProtection="1">
      <alignment horizontal="center" vertical="center" shrinkToFit="1"/>
      <protection hidden="1"/>
    </xf>
    <xf numFmtId="0" fontId="50" fillId="33" borderId="13" xfId="0" applyFont="1" applyFill="1" applyBorder="1" applyAlignment="1" applyProtection="1">
      <alignment vertical="center"/>
      <protection hidden="1"/>
    </xf>
    <xf numFmtId="0" fontId="50" fillId="33" borderId="14" xfId="0" applyFont="1" applyFill="1" applyBorder="1" applyAlignment="1" applyProtection="1">
      <alignment vertical="center"/>
      <protection hidden="1"/>
    </xf>
    <xf numFmtId="177" fontId="50" fillId="33" borderId="14" xfId="0" applyNumberFormat="1" applyFont="1" applyFill="1" applyBorder="1" applyAlignment="1" applyProtection="1">
      <alignment vertical="center"/>
      <protection hidden="1"/>
    </xf>
    <xf numFmtId="0" fontId="50" fillId="33" borderId="14" xfId="0" applyFont="1" applyFill="1" applyBorder="1" applyAlignment="1" applyProtection="1" quotePrefix="1">
      <alignment vertical="center"/>
      <protection hidden="1"/>
    </xf>
    <xf numFmtId="0" fontId="50" fillId="33" borderId="15" xfId="0" applyFont="1" applyFill="1" applyBorder="1" applyAlignment="1" applyProtection="1">
      <alignment horizontal="left" vertical="center" wrapText="1"/>
      <protection hidden="1"/>
    </xf>
    <xf numFmtId="0" fontId="50" fillId="33" borderId="15" xfId="0" applyFont="1" applyFill="1" applyBorder="1" applyAlignment="1" applyProtection="1" quotePrefix="1">
      <alignment horizontal="left" vertical="center" wrapText="1"/>
      <protection hidden="1"/>
    </xf>
    <xf numFmtId="0" fontId="50" fillId="33" borderId="14" xfId="0" applyFont="1" applyFill="1" applyBorder="1" applyAlignment="1" applyProtection="1">
      <alignment vertical="center" shrinkToFit="1"/>
      <protection hidden="1"/>
    </xf>
    <xf numFmtId="0" fontId="50" fillId="33" borderId="0" xfId="0" applyFont="1" applyFill="1" applyAlignment="1" applyProtection="1">
      <alignment vertical="center"/>
      <protection hidden="1"/>
    </xf>
    <xf numFmtId="185" fontId="50" fillId="33" borderId="14" xfId="0" applyNumberFormat="1" applyFont="1" applyFill="1" applyBorder="1" applyAlignment="1" applyProtection="1">
      <alignment vertical="center"/>
      <protection hidden="1"/>
    </xf>
    <xf numFmtId="177" fontId="50" fillId="33" borderId="14" xfId="0" applyNumberFormat="1" applyFont="1" applyFill="1" applyBorder="1" applyAlignment="1" applyProtection="1" quotePrefix="1">
      <alignment vertical="center"/>
      <protection hidden="1"/>
    </xf>
    <xf numFmtId="0" fontId="3" fillId="33" borderId="16" xfId="0" applyFont="1" applyFill="1" applyBorder="1" applyAlignment="1" applyProtection="1">
      <alignment horizontal="center" vertical="center" wrapText="1"/>
      <protection hidden="1"/>
    </xf>
    <xf numFmtId="0" fontId="3" fillId="33" borderId="17" xfId="0" applyFont="1" applyFill="1" applyBorder="1" applyAlignment="1" applyProtection="1">
      <alignment horizontal="center" vertical="center" wrapText="1"/>
      <protection hidden="1"/>
    </xf>
    <xf numFmtId="0" fontId="3" fillId="0" borderId="18" xfId="0" applyFont="1" applyFill="1" applyBorder="1" applyAlignment="1" applyProtection="1">
      <alignment vertical="center" shrinkToFit="1"/>
      <protection hidden="1"/>
    </xf>
    <xf numFmtId="0" fontId="3" fillId="0" borderId="19" xfId="0" applyFont="1" applyFill="1" applyBorder="1" applyAlignment="1" applyProtection="1">
      <alignment vertical="center" shrinkToFit="1"/>
      <protection hidden="1"/>
    </xf>
    <xf numFmtId="0" fontId="3" fillId="0" borderId="20" xfId="0" applyFont="1" applyFill="1" applyBorder="1" applyAlignment="1" applyProtection="1">
      <alignment vertical="center" shrinkToFit="1"/>
      <protection hidden="1"/>
    </xf>
    <xf numFmtId="0" fontId="3" fillId="0" borderId="21" xfId="0" applyFont="1" applyFill="1" applyBorder="1" applyAlignment="1" applyProtection="1">
      <alignment vertical="center" shrinkToFit="1"/>
      <protection hidden="1"/>
    </xf>
    <xf numFmtId="0" fontId="3" fillId="0" borderId="0" xfId="0" applyFont="1" applyFill="1" applyBorder="1" applyAlignment="1" applyProtection="1">
      <alignment vertical="center" shrinkToFit="1"/>
      <protection hidden="1"/>
    </xf>
    <xf numFmtId="0" fontId="3" fillId="0" borderId="22" xfId="0" applyFont="1" applyFill="1" applyBorder="1" applyAlignment="1" applyProtection="1">
      <alignment vertical="center" shrinkToFit="1"/>
      <protection hidden="1"/>
    </xf>
    <xf numFmtId="183" fontId="3" fillId="34" borderId="23" xfId="48" applyNumberFormat="1" applyFont="1" applyFill="1" applyBorder="1" applyAlignment="1" applyProtection="1">
      <alignment vertical="center" shrinkToFit="1"/>
      <protection hidden="1"/>
    </xf>
    <xf numFmtId="183" fontId="3" fillId="34" borderId="24" xfId="48" applyNumberFormat="1" applyFont="1" applyFill="1" applyBorder="1" applyAlignment="1" applyProtection="1">
      <alignment vertical="center" shrinkToFit="1"/>
      <protection hidden="1"/>
    </xf>
    <xf numFmtId="184" fontId="3" fillId="34" borderId="25" xfId="0" applyNumberFormat="1" applyFont="1" applyFill="1" applyBorder="1" applyAlignment="1" applyProtection="1">
      <alignment vertical="center" shrinkToFit="1"/>
      <protection hidden="1"/>
    </xf>
    <xf numFmtId="0" fontId="3" fillId="0" borderId="26" xfId="0" applyFont="1" applyFill="1" applyBorder="1" applyAlignment="1" applyProtection="1">
      <alignment horizontal="center" vertical="center" shrinkToFit="1"/>
      <protection hidden="1"/>
    </xf>
    <xf numFmtId="182" fontId="7" fillId="34" borderId="27" xfId="0" applyNumberFormat="1" applyFont="1" applyFill="1" applyBorder="1" applyAlignment="1" applyProtection="1">
      <alignment horizontal="center" vertical="center" shrinkToFit="1"/>
      <protection hidden="1"/>
    </xf>
    <xf numFmtId="0" fontId="50" fillId="33" borderId="0" xfId="0" applyFont="1" applyFill="1" applyBorder="1" applyAlignment="1" applyProtection="1">
      <alignment vertical="center"/>
      <protection hidden="1"/>
    </xf>
    <xf numFmtId="0" fontId="50" fillId="33" borderId="0" xfId="0" applyFont="1" applyFill="1" applyBorder="1" applyAlignment="1" applyProtection="1">
      <alignment vertical="center" shrinkToFit="1"/>
      <protection hidden="1"/>
    </xf>
    <xf numFmtId="0" fontId="50" fillId="0" borderId="0" xfId="0" applyFont="1" applyAlignment="1" applyProtection="1">
      <alignment/>
      <protection hidden="1"/>
    </xf>
    <xf numFmtId="0" fontId="50" fillId="0" borderId="0" xfId="0" applyFont="1" applyAlignment="1" applyProtection="1">
      <alignment vertical="center"/>
      <protection hidden="1"/>
    </xf>
    <xf numFmtId="0" fontId="50" fillId="0" borderId="28" xfId="0" applyFont="1" applyBorder="1" applyAlignment="1" applyProtection="1">
      <alignment horizontal="center" vertical="center"/>
      <protection hidden="1" locked="0"/>
    </xf>
    <xf numFmtId="0" fontId="50" fillId="0" borderId="12" xfId="0" applyFont="1" applyBorder="1" applyAlignment="1" applyProtection="1">
      <alignment horizontal="center" vertical="center"/>
      <protection hidden="1"/>
    </xf>
    <xf numFmtId="0" fontId="51" fillId="34" borderId="29" xfId="0" applyFont="1" applyFill="1" applyBorder="1" applyAlignment="1" applyProtection="1">
      <alignment horizontal="center" vertical="center"/>
      <protection hidden="1"/>
    </xf>
    <xf numFmtId="0" fontId="51" fillId="28" borderId="29" xfId="0" applyFont="1" applyFill="1" applyBorder="1" applyAlignment="1" applyProtection="1">
      <alignment horizontal="center" vertical="center" shrinkToFit="1"/>
      <protection hidden="1" locked="0"/>
    </xf>
    <xf numFmtId="0" fontId="50" fillId="0" borderId="0" xfId="0" applyFont="1" applyAlignment="1" applyProtection="1">
      <alignment/>
      <protection hidden="1" locked="0"/>
    </xf>
    <xf numFmtId="0" fontId="50" fillId="28" borderId="13" xfId="0" applyFont="1" applyFill="1" applyBorder="1" applyAlignment="1" applyProtection="1">
      <alignment horizontal="center" vertical="center" shrinkToFit="1"/>
      <protection hidden="1" locked="0"/>
    </xf>
    <xf numFmtId="0" fontId="50" fillId="0" borderId="30" xfId="0" applyFont="1" applyBorder="1" applyAlignment="1" applyProtection="1">
      <alignment horizontal="center" vertical="center"/>
      <protection hidden="1"/>
    </xf>
    <xf numFmtId="0" fontId="50" fillId="28" borderId="31" xfId="0" applyFont="1" applyFill="1" applyBorder="1" applyAlignment="1" applyProtection="1">
      <alignment horizontal="center" vertical="center" shrinkToFit="1"/>
      <protection hidden="1" locked="0"/>
    </xf>
    <xf numFmtId="0" fontId="50" fillId="28" borderId="32" xfId="0" applyFont="1" applyFill="1" applyBorder="1" applyAlignment="1" applyProtection="1">
      <alignment horizontal="center" vertical="center"/>
      <protection hidden="1" locked="0"/>
    </xf>
    <xf numFmtId="177" fontId="50" fillId="34" borderId="33" xfId="0" applyNumberFormat="1" applyFont="1" applyFill="1" applyBorder="1" applyAlignment="1" applyProtection="1">
      <alignment horizontal="center" vertical="center"/>
      <protection hidden="1"/>
    </xf>
    <xf numFmtId="177" fontId="50" fillId="34" borderId="34" xfId="0" applyNumberFormat="1" applyFont="1" applyFill="1" applyBorder="1" applyAlignment="1" applyProtection="1">
      <alignment horizontal="center" vertical="center"/>
      <protection hidden="1"/>
    </xf>
    <xf numFmtId="177" fontId="50" fillId="34" borderId="32" xfId="0" applyNumberFormat="1" applyFont="1" applyFill="1" applyBorder="1" applyAlignment="1" applyProtection="1">
      <alignment vertical="center"/>
      <protection hidden="1"/>
    </xf>
    <xf numFmtId="188" fontId="50" fillId="35" borderId="32" xfId="0" applyNumberFormat="1" applyFont="1" applyFill="1" applyBorder="1" applyAlignment="1" applyProtection="1">
      <alignment vertical="center"/>
      <protection hidden="1"/>
    </xf>
    <xf numFmtId="177" fontId="50" fillId="34" borderId="13" xfId="0" applyNumberFormat="1" applyFont="1" applyFill="1" applyBorder="1" applyAlignment="1" applyProtection="1">
      <alignment horizontal="center" vertical="center"/>
      <protection hidden="1"/>
    </xf>
    <xf numFmtId="177" fontId="50" fillId="34" borderId="35" xfId="0" applyNumberFormat="1" applyFont="1" applyFill="1" applyBorder="1" applyAlignment="1" applyProtection="1">
      <alignment horizontal="center" vertical="center"/>
      <protection hidden="1"/>
    </xf>
    <xf numFmtId="0" fontId="50" fillId="0" borderId="32" xfId="0" applyFont="1" applyBorder="1" applyAlignment="1" applyProtection="1">
      <alignment horizontal="left" vertical="center"/>
      <protection hidden="1"/>
    </xf>
    <xf numFmtId="0" fontId="50" fillId="35" borderId="32" xfId="0" applyFont="1" applyFill="1" applyBorder="1" applyAlignment="1" applyProtection="1">
      <alignment horizontal="center" vertical="center"/>
      <protection hidden="1"/>
    </xf>
    <xf numFmtId="0" fontId="50" fillId="28" borderId="32" xfId="0" applyFont="1" applyFill="1" applyBorder="1" applyAlignment="1" applyProtection="1">
      <alignment horizontal="center" vertical="center" shrinkToFit="1"/>
      <protection hidden="1" locked="0"/>
    </xf>
    <xf numFmtId="177" fontId="50" fillId="35" borderId="23" xfId="0" applyNumberFormat="1" applyFont="1" applyFill="1" applyBorder="1" applyAlignment="1" applyProtection="1">
      <alignment horizontal="center" vertical="center"/>
      <protection hidden="1"/>
    </xf>
    <xf numFmtId="0" fontId="50" fillId="34" borderId="36" xfId="0" applyFont="1" applyFill="1" applyBorder="1" applyAlignment="1" applyProtection="1">
      <alignment horizontal="center" vertical="center"/>
      <protection hidden="1"/>
    </xf>
    <xf numFmtId="0" fontId="50" fillId="34" borderId="22" xfId="0" applyFont="1" applyFill="1" applyBorder="1" applyAlignment="1" applyProtection="1">
      <alignment horizontal="center" vertical="center"/>
      <protection hidden="1"/>
    </xf>
    <xf numFmtId="0" fontId="50" fillId="35" borderId="37" xfId="0" applyFont="1" applyFill="1" applyBorder="1" applyAlignment="1" applyProtection="1">
      <alignment horizontal="center" vertical="center"/>
      <protection hidden="1"/>
    </xf>
    <xf numFmtId="185" fontId="50" fillId="35" borderId="31" xfId="0" applyNumberFormat="1" applyFont="1" applyFill="1" applyBorder="1" applyAlignment="1" applyProtection="1">
      <alignment horizontal="center" vertical="center"/>
      <protection hidden="1"/>
    </xf>
    <xf numFmtId="0" fontId="50" fillId="34" borderId="0" xfId="0" applyFont="1" applyFill="1" applyBorder="1" applyAlignment="1" applyProtection="1">
      <alignment horizontal="center" vertical="center"/>
      <protection hidden="1"/>
    </xf>
    <xf numFmtId="0" fontId="50" fillId="35" borderId="31" xfId="0" applyFont="1" applyFill="1" applyBorder="1" applyAlignment="1" applyProtection="1">
      <alignment horizontal="center" vertical="center"/>
      <protection hidden="1"/>
    </xf>
    <xf numFmtId="0" fontId="50" fillId="34" borderId="32" xfId="0" applyFont="1" applyFill="1" applyBorder="1" applyAlignment="1" applyProtection="1">
      <alignment horizontal="center" vertical="center"/>
      <protection hidden="1"/>
    </xf>
    <xf numFmtId="0" fontId="50" fillId="0" borderId="38" xfId="0" applyFont="1" applyFill="1" applyBorder="1" applyAlignment="1" applyProtection="1">
      <alignment horizontal="center" vertical="center"/>
      <protection hidden="1"/>
    </xf>
    <xf numFmtId="179" fontId="50" fillId="34" borderId="38" xfId="0" applyNumberFormat="1" applyFont="1" applyFill="1" applyBorder="1" applyAlignment="1" applyProtection="1">
      <alignment vertical="center"/>
      <protection hidden="1"/>
    </xf>
    <xf numFmtId="0" fontId="50" fillId="0" borderId="36" xfId="0" applyFont="1" applyFill="1" applyBorder="1" applyAlignment="1" applyProtection="1">
      <alignment vertical="center"/>
      <protection hidden="1"/>
    </xf>
    <xf numFmtId="180" fontId="50" fillId="35" borderId="23" xfId="0" applyNumberFormat="1" applyFont="1" applyFill="1" applyBorder="1" applyAlignment="1" applyProtection="1">
      <alignment vertical="center"/>
      <protection hidden="1"/>
    </xf>
    <xf numFmtId="0" fontId="50" fillId="0" borderId="39" xfId="0" applyFont="1" applyFill="1" applyBorder="1" applyAlignment="1" applyProtection="1">
      <alignment horizontal="center" vertical="center"/>
      <protection hidden="1"/>
    </xf>
    <xf numFmtId="179" fontId="50" fillId="34" borderId="39" xfId="0" applyNumberFormat="1" applyFont="1" applyFill="1" applyBorder="1" applyAlignment="1" applyProtection="1">
      <alignment vertical="center"/>
      <protection hidden="1"/>
    </xf>
    <xf numFmtId="180" fontId="50" fillId="35" borderId="40" xfId="0" applyNumberFormat="1" applyFont="1" applyFill="1" applyBorder="1" applyAlignment="1" applyProtection="1">
      <alignment vertical="center"/>
      <protection hidden="1"/>
    </xf>
    <xf numFmtId="0" fontId="50" fillId="0" borderId="41" xfId="0" applyFont="1" applyFill="1" applyBorder="1" applyAlignment="1" applyProtection="1">
      <alignment horizontal="center" vertical="center"/>
      <protection hidden="1"/>
    </xf>
    <xf numFmtId="179" fontId="50" fillId="34" borderId="41" xfId="0" applyNumberFormat="1" applyFont="1" applyFill="1" applyBorder="1" applyAlignment="1" applyProtection="1">
      <alignment vertical="center"/>
      <protection hidden="1"/>
    </xf>
    <xf numFmtId="180" fontId="50" fillId="35" borderId="24" xfId="0" applyNumberFormat="1" applyFont="1" applyFill="1" applyBorder="1" applyAlignment="1" applyProtection="1">
      <alignment vertical="center"/>
      <protection hidden="1"/>
    </xf>
    <xf numFmtId="180" fontId="50" fillId="35" borderId="42" xfId="0" applyNumberFormat="1" applyFont="1" applyFill="1" applyBorder="1" applyAlignment="1" applyProtection="1">
      <alignment vertical="center"/>
      <protection hidden="1"/>
    </xf>
    <xf numFmtId="0" fontId="50" fillId="0" borderId="43" xfId="0" applyFont="1" applyFill="1" applyBorder="1" applyAlignment="1" applyProtection="1">
      <alignment horizontal="center" vertical="center"/>
      <protection hidden="1"/>
    </xf>
    <xf numFmtId="179" fontId="50" fillId="34" borderId="43" xfId="0" applyNumberFormat="1" applyFont="1" applyFill="1" applyBorder="1" applyAlignment="1" applyProtection="1">
      <alignment vertical="center"/>
      <protection hidden="1"/>
    </xf>
    <xf numFmtId="180" fontId="50" fillId="35" borderId="25" xfId="0" applyNumberFormat="1" applyFont="1" applyFill="1" applyBorder="1" applyAlignment="1" applyProtection="1">
      <alignment vertical="center"/>
      <protection hidden="1"/>
    </xf>
    <xf numFmtId="0" fontId="50" fillId="0" borderId="44" xfId="0" applyFont="1" applyFill="1" applyBorder="1" applyAlignment="1" applyProtection="1">
      <alignment horizontal="center" vertical="center"/>
      <protection hidden="1"/>
    </xf>
    <xf numFmtId="0" fontId="50" fillId="36" borderId="44" xfId="0" applyFont="1" applyFill="1" applyBorder="1" applyAlignment="1" applyProtection="1">
      <alignment vertical="center"/>
      <protection hidden="1"/>
    </xf>
    <xf numFmtId="188" fontId="50" fillId="28" borderId="25" xfId="0" applyNumberFormat="1" applyFont="1" applyFill="1" applyBorder="1" applyAlignment="1" applyProtection="1">
      <alignment vertical="center"/>
      <protection hidden="1" locked="0"/>
    </xf>
    <xf numFmtId="0" fontId="50" fillId="36" borderId="32" xfId="0" applyFont="1" applyFill="1" applyBorder="1" applyAlignment="1" applyProtection="1">
      <alignment horizontal="left" vertical="center"/>
      <protection hidden="1"/>
    </xf>
    <xf numFmtId="176" fontId="50" fillId="36" borderId="32" xfId="0" applyNumberFormat="1" applyFont="1" applyFill="1" applyBorder="1" applyAlignment="1" applyProtection="1">
      <alignment horizontal="right" vertical="center"/>
      <protection hidden="1"/>
    </xf>
    <xf numFmtId="180" fontId="50" fillId="35" borderId="45" xfId="0" applyNumberFormat="1" applyFont="1" applyFill="1" applyBorder="1" applyAlignment="1" applyProtection="1">
      <alignment vertical="center"/>
      <protection hidden="1"/>
    </xf>
    <xf numFmtId="180" fontId="50" fillId="35" borderId="37" xfId="0" applyNumberFormat="1" applyFont="1" applyFill="1" applyBorder="1" applyAlignment="1" applyProtection="1">
      <alignment vertical="center"/>
      <protection hidden="1"/>
    </xf>
    <xf numFmtId="0" fontId="50" fillId="0" borderId="46" xfId="0" applyFont="1" applyFill="1" applyBorder="1" applyAlignment="1" applyProtection="1">
      <alignment horizontal="center" vertical="center"/>
      <protection hidden="1"/>
    </xf>
    <xf numFmtId="179" fontId="50" fillId="34" borderId="12" xfId="0" applyNumberFormat="1" applyFont="1" applyFill="1" applyBorder="1" applyAlignment="1" applyProtection="1">
      <alignment vertical="center"/>
      <protection hidden="1"/>
    </xf>
    <xf numFmtId="188" fontId="50" fillId="28" borderId="32" xfId="0" applyNumberFormat="1" applyFont="1" applyFill="1" applyBorder="1" applyAlignment="1" applyProtection="1">
      <alignment vertical="center"/>
      <protection hidden="1" locked="0"/>
    </xf>
    <xf numFmtId="0" fontId="50" fillId="34" borderId="47" xfId="0" applyFont="1" applyFill="1" applyBorder="1" applyAlignment="1" applyProtection="1">
      <alignment vertical="center"/>
      <protection hidden="1"/>
    </xf>
    <xf numFmtId="188" fontId="50" fillId="28" borderId="37" xfId="0" applyNumberFormat="1" applyFont="1" applyFill="1" applyBorder="1" applyAlignment="1" applyProtection="1">
      <alignment vertical="center"/>
      <protection hidden="1" locked="0"/>
    </xf>
    <xf numFmtId="0" fontId="50" fillId="0" borderId="46" xfId="0" applyFont="1" applyFill="1" applyBorder="1" applyAlignment="1" applyProtection="1">
      <alignment horizontal="center" vertical="center" wrapText="1"/>
      <protection hidden="1"/>
    </xf>
    <xf numFmtId="187" fontId="50" fillId="34" borderId="12" xfId="0" applyNumberFormat="1" applyFont="1" applyFill="1" applyBorder="1" applyAlignment="1" applyProtection="1">
      <alignment vertical="center"/>
      <protection hidden="1"/>
    </xf>
    <xf numFmtId="187" fontId="50" fillId="35" borderId="45" xfId="0" applyNumberFormat="1" applyFont="1" applyFill="1" applyBorder="1" applyAlignment="1" applyProtection="1">
      <alignment vertical="center"/>
      <protection hidden="1"/>
    </xf>
    <xf numFmtId="0" fontId="50" fillId="0" borderId="36" xfId="0" applyFont="1" applyFill="1" applyBorder="1" applyAlignment="1" applyProtection="1">
      <alignment horizontal="center" vertical="center" wrapText="1"/>
      <protection hidden="1"/>
    </xf>
    <xf numFmtId="0" fontId="50" fillId="0" borderId="0" xfId="0" applyFont="1" applyFill="1" applyBorder="1" applyAlignment="1" applyProtection="1">
      <alignment horizontal="center" vertical="center" wrapText="1"/>
      <protection hidden="1"/>
    </xf>
    <xf numFmtId="0" fontId="50" fillId="0" borderId="37" xfId="0" applyFont="1" applyFill="1" applyBorder="1" applyAlignment="1" applyProtection="1">
      <alignment vertical="center"/>
      <protection hidden="1"/>
    </xf>
    <xf numFmtId="0" fontId="50" fillId="0" borderId="48" xfId="0" applyFont="1" applyFill="1" applyBorder="1" applyAlignment="1" applyProtection="1">
      <alignment vertical="center"/>
      <protection hidden="1"/>
    </xf>
    <xf numFmtId="0" fontId="50" fillId="0" borderId="26" xfId="0" applyFont="1" applyFill="1" applyBorder="1" applyAlignment="1" applyProtection="1">
      <alignment vertical="center"/>
      <protection hidden="1"/>
    </xf>
    <xf numFmtId="0" fontId="50" fillId="0" borderId="49" xfId="0" applyFont="1" applyFill="1" applyBorder="1" applyAlignment="1" applyProtection="1">
      <alignment vertical="center"/>
      <protection hidden="1"/>
    </xf>
    <xf numFmtId="0" fontId="50" fillId="0" borderId="36" xfId="0" applyFont="1" applyBorder="1" applyAlignment="1" applyProtection="1">
      <alignment vertical="center" textRotation="255"/>
      <protection hidden="1"/>
    </xf>
    <xf numFmtId="179" fontId="50" fillId="0" borderId="50" xfId="0" applyNumberFormat="1" applyFont="1" applyFill="1" applyBorder="1" applyAlignment="1" applyProtection="1">
      <alignment vertical="center"/>
      <protection hidden="1"/>
    </xf>
    <xf numFmtId="0" fontId="52" fillId="34" borderId="32" xfId="0" applyFont="1" applyFill="1" applyBorder="1" applyAlignment="1" applyProtection="1">
      <alignment horizontal="center" vertical="center"/>
      <protection hidden="1"/>
    </xf>
    <xf numFmtId="0" fontId="5" fillId="34" borderId="51" xfId="0" applyFont="1" applyFill="1" applyBorder="1" applyAlignment="1" applyProtection="1">
      <alignment horizontal="center" vertical="center"/>
      <protection hidden="1"/>
    </xf>
    <xf numFmtId="178" fontId="50" fillId="0" borderId="35" xfId="0" applyNumberFormat="1" applyFont="1" applyBorder="1" applyAlignment="1" applyProtection="1">
      <alignment vertical="center"/>
      <protection hidden="1"/>
    </xf>
    <xf numFmtId="178" fontId="50" fillId="0" borderId="52" xfId="0" applyNumberFormat="1" applyFont="1" applyBorder="1" applyAlignment="1" applyProtection="1">
      <alignment vertical="center"/>
      <protection hidden="1"/>
    </xf>
    <xf numFmtId="178" fontId="50" fillId="0" borderId="52" xfId="0" applyNumberFormat="1" applyFont="1" applyFill="1" applyBorder="1" applyAlignment="1" applyProtection="1">
      <alignment horizontal="left" vertical="center"/>
      <protection hidden="1"/>
    </xf>
    <xf numFmtId="0" fontId="50" fillId="0" borderId="53" xfId="0" applyFont="1" applyFill="1" applyBorder="1" applyAlignment="1" applyProtection="1">
      <alignment vertical="center"/>
      <protection hidden="1" locked="0"/>
    </xf>
    <xf numFmtId="0" fontId="50" fillId="37" borderId="14" xfId="0" applyFont="1" applyFill="1" applyBorder="1" applyAlignment="1" applyProtection="1">
      <alignment horizontal="left" vertical="center" shrinkToFit="1"/>
      <protection hidden="1" locked="0"/>
    </xf>
    <xf numFmtId="0" fontId="3" fillId="37" borderId="14" xfId="0" applyFont="1" applyFill="1" applyBorder="1" applyAlignment="1" applyProtection="1">
      <alignment horizontal="left" vertical="center" shrinkToFit="1"/>
      <protection hidden="1" locked="0"/>
    </xf>
    <xf numFmtId="177" fontId="50" fillId="34" borderId="0" xfId="0" applyNumberFormat="1" applyFont="1" applyFill="1" applyAlignment="1" applyProtection="1">
      <alignment/>
      <protection hidden="1"/>
    </xf>
    <xf numFmtId="0" fontId="50" fillId="0" borderId="54" xfId="0" applyFont="1" applyBorder="1" applyAlignment="1" applyProtection="1">
      <alignment/>
      <protection hidden="1"/>
    </xf>
    <xf numFmtId="0" fontId="50" fillId="0" borderId="50" xfId="0" applyFont="1" applyBorder="1" applyAlignment="1" applyProtection="1">
      <alignment/>
      <protection hidden="1"/>
    </xf>
    <xf numFmtId="0" fontId="50" fillId="34" borderId="50" xfId="0" applyFont="1" applyFill="1" applyBorder="1" applyAlignment="1" applyProtection="1">
      <alignment/>
      <protection hidden="1"/>
    </xf>
    <xf numFmtId="0" fontId="50" fillId="0" borderId="55" xfId="0" applyFont="1" applyBorder="1" applyAlignment="1" applyProtection="1">
      <alignment/>
      <protection hidden="1"/>
    </xf>
    <xf numFmtId="0" fontId="50" fillId="0" borderId="36" xfId="0" applyFont="1" applyBorder="1" applyAlignment="1" applyProtection="1">
      <alignment/>
      <protection hidden="1"/>
    </xf>
    <xf numFmtId="0" fontId="50" fillId="0" borderId="0" xfId="0" applyFont="1" applyBorder="1" applyAlignment="1" applyProtection="1">
      <alignment/>
      <protection hidden="1"/>
    </xf>
    <xf numFmtId="0" fontId="50" fillId="34" borderId="0" xfId="0" applyFont="1" applyFill="1" applyBorder="1" applyAlignment="1" applyProtection="1">
      <alignment/>
      <protection hidden="1"/>
    </xf>
    <xf numFmtId="0" fontId="50" fillId="0" borderId="22" xfId="0" applyFont="1" applyBorder="1" applyAlignment="1" applyProtection="1">
      <alignment/>
      <protection hidden="1"/>
    </xf>
    <xf numFmtId="0" fontId="50" fillId="0" borderId="47" xfId="0" applyFont="1" applyBorder="1" applyAlignment="1" applyProtection="1">
      <alignment/>
      <protection hidden="1"/>
    </xf>
    <xf numFmtId="0" fontId="50" fillId="0" borderId="52" xfId="0" applyFont="1" applyBorder="1" applyAlignment="1" applyProtection="1">
      <alignment/>
      <protection hidden="1"/>
    </xf>
    <xf numFmtId="0" fontId="50" fillId="34" borderId="52" xfId="0" applyFont="1" applyFill="1" applyBorder="1" applyAlignment="1" applyProtection="1">
      <alignment/>
      <protection hidden="1"/>
    </xf>
    <xf numFmtId="0" fontId="50" fillId="0" borderId="56" xfId="0" applyFont="1" applyBorder="1" applyAlignment="1" applyProtection="1">
      <alignment/>
      <protection hidden="1"/>
    </xf>
    <xf numFmtId="0" fontId="50" fillId="0" borderId="50" xfId="0" applyFont="1" applyFill="1" applyBorder="1" applyAlignment="1" applyProtection="1">
      <alignment/>
      <protection hidden="1"/>
    </xf>
    <xf numFmtId="0" fontId="50" fillId="0" borderId="0" xfId="0" applyFont="1" applyFill="1" applyBorder="1" applyAlignment="1" applyProtection="1">
      <alignment/>
      <protection hidden="1"/>
    </xf>
    <xf numFmtId="0" fontId="50" fillId="0" borderId="52" xfId="0" applyFont="1" applyFill="1" applyBorder="1" applyAlignment="1" applyProtection="1">
      <alignment/>
      <protection hidden="1"/>
    </xf>
    <xf numFmtId="0" fontId="50" fillId="0" borderId="13" xfId="0" applyFont="1" applyBorder="1" applyAlignment="1" applyProtection="1">
      <alignment/>
      <protection hidden="1"/>
    </xf>
    <xf numFmtId="0" fontId="50" fillId="0" borderId="35" xfId="0" applyFont="1" applyBorder="1" applyAlignment="1" applyProtection="1">
      <alignment/>
      <protection hidden="1"/>
    </xf>
    <xf numFmtId="0" fontId="50" fillId="34" borderId="35" xfId="0" applyFont="1" applyFill="1" applyBorder="1" applyAlignment="1" applyProtection="1">
      <alignment/>
      <protection hidden="1"/>
    </xf>
    <xf numFmtId="177" fontId="50" fillId="34" borderId="0" xfId="0" applyNumberFormat="1" applyFont="1" applyFill="1" applyBorder="1" applyAlignment="1" applyProtection="1">
      <alignment/>
      <protection hidden="1"/>
    </xf>
    <xf numFmtId="0" fontId="50" fillId="28" borderId="14" xfId="0" applyFont="1" applyFill="1" applyBorder="1" applyAlignment="1" applyProtection="1">
      <alignment horizontal="center" vertical="center" shrinkToFit="1"/>
      <protection hidden="1" locked="0"/>
    </xf>
    <xf numFmtId="179" fontId="50" fillId="34" borderId="14" xfId="0" applyNumberFormat="1" applyFont="1" applyFill="1" applyBorder="1" applyAlignment="1" applyProtection="1">
      <alignment vertical="center"/>
      <protection hidden="1"/>
    </xf>
    <xf numFmtId="187" fontId="50" fillId="34" borderId="14" xfId="0" applyNumberFormat="1" applyFont="1" applyFill="1" applyBorder="1" applyAlignment="1" applyProtection="1">
      <alignment vertical="center"/>
      <protection hidden="1"/>
    </xf>
    <xf numFmtId="0" fontId="3" fillId="0" borderId="57" xfId="0" applyFont="1" applyFill="1" applyBorder="1" applyAlignment="1" applyProtection="1">
      <alignment horizontal="center" vertical="center" shrinkToFit="1"/>
      <protection hidden="1"/>
    </xf>
    <xf numFmtId="0" fontId="3" fillId="0" borderId="58" xfId="0" applyFont="1" applyFill="1" applyBorder="1" applyAlignment="1" applyProtection="1">
      <alignment horizontal="center" vertical="center" shrinkToFit="1"/>
      <protection hidden="1"/>
    </xf>
    <xf numFmtId="0" fontId="0" fillId="0" borderId="59" xfId="0" applyFill="1" applyBorder="1" applyAlignment="1" applyProtection="1">
      <alignment vertical="center"/>
      <protection hidden="1"/>
    </xf>
    <xf numFmtId="185" fontId="50" fillId="34" borderId="55" xfId="0" applyNumberFormat="1" applyFont="1" applyFill="1" applyBorder="1" applyAlignment="1" applyProtection="1">
      <alignment/>
      <protection hidden="1"/>
    </xf>
    <xf numFmtId="179" fontId="50" fillId="34" borderId="52" xfId="0" applyNumberFormat="1" applyFont="1" applyFill="1" applyBorder="1" applyAlignment="1" applyProtection="1">
      <alignment/>
      <protection hidden="1"/>
    </xf>
    <xf numFmtId="179" fontId="50" fillId="34" borderId="0" xfId="0" applyNumberFormat="1" applyFont="1" applyFill="1" applyBorder="1" applyAlignment="1" applyProtection="1">
      <alignment/>
      <protection hidden="1"/>
    </xf>
    <xf numFmtId="177" fontId="50" fillId="0" borderId="22" xfId="0" applyNumberFormat="1" applyFont="1" applyBorder="1" applyAlignment="1" applyProtection="1">
      <alignment/>
      <protection hidden="1"/>
    </xf>
    <xf numFmtId="185" fontId="50" fillId="0" borderId="60" xfId="0" applyNumberFormat="1" applyFont="1" applyFill="1" applyBorder="1" applyAlignment="1" applyProtection="1">
      <alignment vertical="center"/>
      <protection hidden="1"/>
    </xf>
    <xf numFmtId="176" fontId="50" fillId="0" borderId="61" xfId="0" applyNumberFormat="1" applyFont="1" applyFill="1" applyBorder="1" applyAlignment="1" applyProtection="1">
      <alignment vertical="center"/>
      <protection hidden="1"/>
    </xf>
    <xf numFmtId="0" fontId="50" fillId="0" borderId="13" xfId="0" applyFont="1" applyBorder="1" applyAlignment="1" applyProtection="1">
      <alignment horizontal="center" vertical="center"/>
      <protection hidden="1"/>
    </xf>
    <xf numFmtId="0" fontId="50" fillId="0" borderId="35" xfId="0" applyFont="1" applyBorder="1" applyAlignment="1" applyProtection="1">
      <alignment horizontal="center" vertical="center"/>
      <protection hidden="1"/>
    </xf>
    <xf numFmtId="0" fontId="50" fillId="0" borderId="15" xfId="0" applyFont="1" applyBorder="1" applyAlignment="1" applyProtection="1">
      <alignment horizontal="center" vertical="center"/>
      <protection hidden="1"/>
    </xf>
    <xf numFmtId="0" fontId="50" fillId="0" borderId="62" xfId="0" applyFont="1" applyFill="1" applyBorder="1" applyAlignment="1" applyProtection="1">
      <alignment horizontal="center" vertical="center" textRotation="255"/>
      <protection hidden="1"/>
    </xf>
    <xf numFmtId="188" fontId="50" fillId="28" borderId="24" xfId="0" applyNumberFormat="1" applyFont="1" applyFill="1" applyBorder="1" applyAlignment="1" applyProtection="1">
      <alignment vertical="center"/>
      <protection hidden="1" locked="0"/>
    </xf>
    <xf numFmtId="183" fontId="50" fillId="34" borderId="23" xfId="0" applyNumberFormat="1" applyFont="1" applyFill="1" applyBorder="1" applyAlignment="1" applyProtection="1">
      <alignment vertical="center" shrinkToFit="1"/>
      <protection hidden="1"/>
    </xf>
    <xf numFmtId="183" fontId="50" fillId="34" borderId="25" xfId="0" applyNumberFormat="1" applyFont="1" applyFill="1" applyBorder="1" applyAlignment="1" applyProtection="1">
      <alignment vertical="center" shrinkToFit="1"/>
      <protection hidden="1"/>
    </xf>
    <xf numFmtId="190" fontId="3" fillId="34" borderId="23" xfId="0" applyNumberFormat="1" applyFont="1" applyFill="1" applyBorder="1" applyAlignment="1" applyProtection="1">
      <alignment vertical="center"/>
      <protection hidden="1"/>
    </xf>
    <xf numFmtId="190" fontId="3" fillId="34" borderId="24" xfId="48" applyNumberFormat="1" applyFont="1" applyFill="1" applyBorder="1" applyAlignment="1" applyProtection="1">
      <alignment vertical="center" shrinkToFit="1"/>
      <protection hidden="1"/>
    </xf>
    <xf numFmtId="183" fontId="3" fillId="34" borderId="23" xfId="48" applyNumberFormat="1" applyFont="1" applyFill="1" applyBorder="1" applyAlignment="1" applyProtection="1">
      <alignment vertical="center"/>
      <protection hidden="1"/>
    </xf>
    <xf numFmtId="183" fontId="50" fillId="34" borderId="63" xfId="0" applyNumberFormat="1" applyFont="1" applyFill="1" applyBorder="1" applyAlignment="1" applyProtection="1">
      <alignment vertical="center" shrinkToFit="1"/>
      <protection hidden="1"/>
    </xf>
    <xf numFmtId="183" fontId="3" fillId="34" borderId="10" xfId="0" applyNumberFormat="1" applyFont="1" applyFill="1" applyBorder="1" applyAlignment="1" applyProtection="1">
      <alignment horizontal="right" vertical="center" shrinkToFit="1"/>
      <protection hidden="1"/>
    </xf>
    <xf numFmtId="183" fontId="50" fillId="34" borderId="64" xfId="0" applyNumberFormat="1" applyFont="1" applyFill="1" applyBorder="1" applyAlignment="1" applyProtection="1">
      <alignment vertical="center" shrinkToFit="1"/>
      <protection hidden="1"/>
    </xf>
    <xf numFmtId="183" fontId="3" fillId="34" borderId="11" xfId="0" applyNumberFormat="1" applyFont="1" applyFill="1" applyBorder="1" applyAlignment="1" applyProtection="1">
      <alignment horizontal="right" vertical="center" shrinkToFit="1"/>
      <protection hidden="1"/>
    </xf>
    <xf numFmtId="177" fontId="50" fillId="34" borderId="55" xfId="0" applyNumberFormat="1" applyFont="1" applyFill="1" applyBorder="1" applyAlignment="1" applyProtection="1">
      <alignment/>
      <protection hidden="1"/>
    </xf>
    <xf numFmtId="177" fontId="50" fillId="34" borderId="22" xfId="0" applyNumberFormat="1" applyFont="1" applyFill="1" applyBorder="1" applyAlignment="1" applyProtection="1">
      <alignment/>
      <protection hidden="1"/>
    </xf>
    <xf numFmtId="177" fontId="50" fillId="34" borderId="56" xfId="0" applyNumberFormat="1" applyFont="1" applyFill="1" applyBorder="1" applyAlignment="1" applyProtection="1">
      <alignment/>
      <protection hidden="1"/>
    </xf>
    <xf numFmtId="188" fontId="50" fillId="28" borderId="28" xfId="0" applyNumberFormat="1" applyFont="1" applyFill="1" applyBorder="1" applyAlignment="1" applyProtection="1">
      <alignment vertical="center"/>
      <protection hidden="1" locked="0"/>
    </xf>
    <xf numFmtId="187" fontId="50" fillId="34" borderId="37" xfId="0" applyNumberFormat="1" applyFont="1" applyFill="1" applyBorder="1" applyAlignment="1" applyProtection="1">
      <alignment vertical="center"/>
      <protection hidden="1"/>
    </xf>
    <xf numFmtId="177" fontId="50" fillId="28" borderId="32" xfId="0" applyNumberFormat="1" applyFont="1" applyFill="1" applyBorder="1" applyAlignment="1" applyProtection="1">
      <alignment horizontal="center" vertical="center"/>
      <protection hidden="1" locked="0"/>
    </xf>
    <xf numFmtId="177" fontId="50" fillId="34" borderId="15" xfId="0" applyNumberFormat="1" applyFont="1" applyFill="1" applyBorder="1" applyAlignment="1" applyProtection="1">
      <alignment/>
      <protection hidden="1"/>
    </xf>
    <xf numFmtId="177" fontId="50" fillId="34" borderId="50" xfId="0" applyNumberFormat="1" applyFont="1" applyFill="1" applyBorder="1" applyAlignment="1" applyProtection="1">
      <alignment/>
      <protection hidden="1"/>
    </xf>
    <xf numFmtId="194" fontId="3" fillId="34" borderId="64" xfId="0" applyNumberFormat="1" applyFont="1" applyFill="1" applyBorder="1" applyAlignment="1" applyProtection="1">
      <alignment vertical="center" shrinkToFit="1"/>
      <protection hidden="1"/>
    </xf>
    <xf numFmtId="186" fontId="53" fillId="33" borderId="65" xfId="0" applyNumberFormat="1" applyFont="1" applyFill="1" applyBorder="1" applyAlignment="1" applyProtection="1">
      <alignment vertical="center"/>
      <protection hidden="1"/>
    </xf>
    <xf numFmtId="0" fontId="50" fillId="0" borderId="13" xfId="0" applyFont="1" applyBorder="1" applyAlignment="1" applyProtection="1">
      <alignment horizontal="center" vertical="center"/>
      <protection hidden="1"/>
    </xf>
    <xf numFmtId="0" fontId="50" fillId="35" borderId="28" xfId="0" applyFont="1" applyFill="1" applyBorder="1" applyAlignment="1" applyProtection="1">
      <alignment horizontal="center" vertical="center"/>
      <protection hidden="1"/>
    </xf>
    <xf numFmtId="0" fontId="50" fillId="0" borderId="28" xfId="0" applyFont="1" applyBorder="1" applyAlignment="1" applyProtection="1">
      <alignment horizontal="center" vertical="center"/>
      <protection hidden="1"/>
    </xf>
    <xf numFmtId="0" fontId="50" fillId="0" borderId="28" xfId="0" applyFont="1" applyBorder="1" applyAlignment="1" applyProtection="1">
      <alignment horizontal="center" vertical="center" shrinkToFit="1"/>
      <protection hidden="1"/>
    </xf>
    <xf numFmtId="14" fontId="0" fillId="0" borderId="0" xfId="0" applyNumberFormat="1" applyAlignment="1">
      <alignment/>
    </xf>
    <xf numFmtId="0" fontId="45" fillId="0" borderId="0" xfId="0" applyFont="1" applyAlignment="1">
      <alignment/>
    </xf>
    <xf numFmtId="0" fontId="0" fillId="0" borderId="0" xfId="0" applyAlignment="1">
      <alignment/>
    </xf>
    <xf numFmtId="0" fontId="0" fillId="0" borderId="47" xfId="0" applyBorder="1" applyAlignment="1">
      <alignment/>
    </xf>
    <xf numFmtId="0" fontId="0" fillId="0" borderId="52" xfId="0" applyBorder="1" applyAlignment="1">
      <alignment/>
    </xf>
    <xf numFmtId="0" fontId="0" fillId="0" borderId="56" xfId="0" applyBorder="1" applyAlignment="1">
      <alignment/>
    </xf>
    <xf numFmtId="0" fontId="0" fillId="0" borderId="0" xfId="0" applyAlignment="1">
      <alignment horizontal="center"/>
    </xf>
    <xf numFmtId="0" fontId="0" fillId="28" borderId="13" xfId="0" applyFill="1" applyBorder="1" applyAlignment="1" applyProtection="1">
      <alignment horizontal="center" vertical="center" shrinkToFit="1"/>
      <protection locked="0"/>
    </xf>
    <xf numFmtId="0" fontId="0" fillId="28" borderId="35" xfId="0" applyFill="1" applyBorder="1" applyAlignment="1" applyProtection="1">
      <alignment horizontal="center" vertical="center" shrinkToFit="1"/>
      <protection locked="0"/>
    </xf>
    <xf numFmtId="0" fontId="0" fillId="28" borderId="15" xfId="0" applyFill="1" applyBorder="1" applyAlignment="1" applyProtection="1">
      <alignment horizontal="center" vertical="center" shrinkToFit="1"/>
      <protection locked="0"/>
    </xf>
    <xf numFmtId="177" fontId="0" fillId="28" borderId="13" xfId="0" applyNumberFormat="1" applyFill="1" applyBorder="1" applyAlignment="1" applyProtection="1">
      <alignment horizontal="center" vertical="center"/>
      <protection locked="0"/>
    </xf>
    <xf numFmtId="177" fontId="0" fillId="28" borderId="35" xfId="0" applyNumberFormat="1" applyFill="1" applyBorder="1" applyAlignment="1" applyProtection="1">
      <alignment horizontal="center" vertical="center"/>
      <protection locked="0"/>
    </xf>
    <xf numFmtId="177" fontId="0" fillId="28" borderId="15" xfId="0" applyNumberFormat="1" applyFill="1" applyBorder="1" applyAlignment="1" applyProtection="1">
      <alignment horizontal="center" vertical="center"/>
      <protection locked="0"/>
    </xf>
    <xf numFmtId="176" fontId="0" fillId="28" borderId="13" xfId="0" applyNumberFormat="1" applyFill="1" applyBorder="1" applyAlignment="1" applyProtection="1">
      <alignment horizontal="center" vertical="center"/>
      <protection locked="0"/>
    </xf>
    <xf numFmtId="176" fontId="0" fillId="28" borderId="35" xfId="0" applyNumberFormat="1" applyFill="1" applyBorder="1" applyAlignment="1" applyProtection="1">
      <alignment horizontal="center" vertical="center"/>
      <protection locked="0"/>
    </xf>
    <xf numFmtId="176" fontId="0" fillId="28" borderId="15" xfId="0" applyNumberFormat="1" applyFill="1" applyBorder="1" applyAlignment="1" applyProtection="1">
      <alignment horizontal="center" vertical="center"/>
      <protection locked="0"/>
    </xf>
    <xf numFmtId="0" fontId="54" fillId="0" borderId="0" xfId="0" applyFont="1" applyFill="1" applyAlignment="1" applyProtection="1">
      <alignment horizontal="center"/>
      <protection hidden="1"/>
    </xf>
    <xf numFmtId="0" fontId="54" fillId="0" borderId="0" xfId="0" applyFont="1" applyFill="1" applyAlignment="1" applyProtection="1">
      <alignment horizontal="center" vertical="center"/>
      <protection hidden="1"/>
    </xf>
    <xf numFmtId="14" fontId="55" fillId="0" borderId="0" xfId="0" applyNumberFormat="1" applyFont="1" applyAlignment="1">
      <alignment/>
    </xf>
    <xf numFmtId="0" fontId="55" fillId="0" borderId="0" xfId="0" applyFont="1" applyAlignment="1">
      <alignment/>
    </xf>
    <xf numFmtId="0" fontId="41" fillId="0" borderId="0" xfId="0" applyFont="1" applyAlignment="1">
      <alignment/>
    </xf>
    <xf numFmtId="49" fontId="55" fillId="0" borderId="0" xfId="0" applyNumberFormat="1" applyFont="1" applyAlignment="1">
      <alignment/>
    </xf>
    <xf numFmtId="186" fontId="50" fillId="35" borderId="32" xfId="0" applyNumberFormat="1" applyFont="1" applyFill="1" applyBorder="1" applyAlignment="1" applyProtection="1">
      <alignment vertical="center" shrinkToFit="1"/>
      <protection hidden="1"/>
    </xf>
    <xf numFmtId="177" fontId="50" fillId="35" borderId="32" xfId="0" applyNumberFormat="1" applyFont="1" applyFill="1" applyBorder="1" applyAlignment="1" applyProtection="1">
      <alignment vertical="center"/>
      <protection hidden="1"/>
    </xf>
    <xf numFmtId="0" fontId="50" fillId="28" borderId="32" xfId="0" applyFont="1" applyFill="1" applyBorder="1" applyAlignment="1" applyProtection="1">
      <alignment horizontal="left" vertical="top" wrapText="1"/>
      <protection locked="0"/>
    </xf>
    <xf numFmtId="14" fontId="41" fillId="0" borderId="0" xfId="0" applyNumberFormat="1" applyFont="1" applyAlignment="1">
      <alignment/>
    </xf>
    <xf numFmtId="0" fontId="50" fillId="28" borderId="66" xfId="0" applyFont="1" applyFill="1" applyBorder="1" applyAlignment="1" applyProtection="1">
      <alignment vertical="top" shrinkToFit="1"/>
      <protection hidden="1" locked="0"/>
    </xf>
    <xf numFmtId="0" fontId="50" fillId="28" borderId="67" xfId="0" applyFont="1" applyFill="1" applyBorder="1" applyAlignment="1" applyProtection="1">
      <alignment vertical="top" shrinkToFit="1"/>
      <protection hidden="1" locked="0"/>
    </xf>
    <xf numFmtId="0" fontId="50" fillId="28" borderId="68" xfId="0" applyFont="1" applyFill="1" applyBorder="1" applyAlignment="1" applyProtection="1">
      <alignment vertical="top" shrinkToFit="1"/>
      <protection hidden="1" locked="0"/>
    </xf>
    <xf numFmtId="0" fontId="50" fillId="0" borderId="13" xfId="0" applyFont="1" applyBorder="1" applyAlignment="1" applyProtection="1">
      <alignment horizontal="center" vertical="center"/>
      <protection hidden="1"/>
    </xf>
    <xf numFmtId="0" fontId="50" fillId="0" borderId="35" xfId="0" applyFont="1" applyBorder="1" applyAlignment="1" applyProtection="1">
      <alignment horizontal="center" vertical="center"/>
      <protection hidden="1"/>
    </xf>
    <xf numFmtId="0" fontId="50" fillId="0" borderId="15" xfId="0" applyFont="1" applyBorder="1" applyAlignment="1" applyProtection="1">
      <alignment horizontal="center" vertical="center"/>
      <protection hidden="1"/>
    </xf>
    <xf numFmtId="0" fontId="50" fillId="0" borderId="13" xfId="0" applyFont="1" applyFill="1" applyBorder="1" applyAlignment="1" applyProtection="1">
      <alignment horizontal="center" vertical="center" shrinkToFit="1"/>
      <protection hidden="1"/>
    </xf>
    <xf numFmtId="0" fontId="50" fillId="0" borderId="35" xfId="0" applyFont="1" applyFill="1" applyBorder="1" applyAlignment="1" applyProtection="1">
      <alignment horizontal="center" vertical="center" shrinkToFit="1"/>
      <protection hidden="1"/>
    </xf>
    <xf numFmtId="0" fontId="50" fillId="0" borderId="13" xfId="0" applyFont="1" applyBorder="1" applyAlignment="1" applyProtection="1">
      <alignment horizontal="center" vertical="center"/>
      <protection hidden="1" locked="0"/>
    </xf>
    <xf numFmtId="0" fontId="50" fillId="0" borderId="35" xfId="0" applyFont="1" applyBorder="1" applyAlignment="1" applyProtection="1">
      <alignment horizontal="center" vertical="center"/>
      <protection hidden="1" locked="0"/>
    </xf>
    <xf numFmtId="0" fontId="50" fillId="0" borderId="14" xfId="0" applyFont="1" applyBorder="1" applyAlignment="1" applyProtection="1">
      <alignment horizontal="center"/>
      <protection hidden="1"/>
    </xf>
    <xf numFmtId="0" fontId="50" fillId="34" borderId="14" xfId="0" applyFont="1" applyFill="1" applyBorder="1" applyAlignment="1" applyProtection="1">
      <alignment horizontal="center"/>
      <protection hidden="1"/>
    </xf>
    <xf numFmtId="0" fontId="3" fillId="0" borderId="69" xfId="0" applyFont="1" applyFill="1" applyBorder="1" applyAlignment="1" applyProtection="1">
      <alignment horizontal="center" vertical="center" shrinkToFit="1"/>
      <protection hidden="1"/>
    </xf>
    <xf numFmtId="0" fontId="3" fillId="0" borderId="70" xfId="0" applyFont="1" applyFill="1" applyBorder="1" applyAlignment="1" applyProtection="1">
      <alignment horizontal="center" vertical="center" shrinkToFit="1"/>
      <protection hidden="1"/>
    </xf>
    <xf numFmtId="0" fontId="50" fillId="0" borderId="71" xfId="0" applyFont="1" applyFill="1" applyBorder="1" applyAlignment="1" applyProtection="1">
      <alignment horizontal="center" vertical="center" shrinkToFit="1"/>
      <protection hidden="1"/>
    </xf>
    <xf numFmtId="0" fontId="50" fillId="0" borderId="72" xfId="0" applyFont="1" applyFill="1" applyBorder="1" applyAlignment="1" applyProtection="1">
      <alignment horizontal="center" vertical="center" shrinkToFit="1"/>
      <protection hidden="1"/>
    </xf>
    <xf numFmtId="0" fontId="3" fillId="0" borderId="73" xfId="0" applyFont="1" applyFill="1" applyBorder="1" applyAlignment="1" applyProtection="1">
      <alignment horizontal="center" vertical="center" shrinkToFit="1"/>
      <protection hidden="1"/>
    </xf>
    <xf numFmtId="0" fontId="3" fillId="0" borderId="74" xfId="0" applyFont="1" applyFill="1" applyBorder="1" applyAlignment="1" applyProtection="1">
      <alignment horizontal="center" vertical="center" shrinkToFit="1"/>
      <protection hidden="1"/>
    </xf>
    <xf numFmtId="0" fontId="50" fillId="0" borderId="66" xfId="0" applyFont="1" applyBorder="1" applyAlignment="1" applyProtection="1">
      <alignment horizontal="center" vertical="center" wrapText="1"/>
      <protection hidden="1"/>
    </xf>
    <xf numFmtId="0" fontId="50" fillId="0" borderId="67" xfId="0" applyFont="1" applyBorder="1" applyAlignment="1" applyProtection="1">
      <alignment horizontal="center" vertical="center" wrapText="1"/>
      <protection hidden="1"/>
    </xf>
    <xf numFmtId="0" fontId="50" fillId="0" borderId="68" xfId="0" applyFont="1" applyBorder="1" applyAlignment="1" applyProtection="1">
      <alignment horizontal="center" vertical="center" wrapText="1"/>
      <protection hidden="1"/>
    </xf>
    <xf numFmtId="188" fontId="50" fillId="28" borderId="23" xfId="0" applyNumberFormat="1" applyFont="1" applyFill="1" applyBorder="1" applyAlignment="1" applyProtection="1">
      <alignment vertical="center"/>
      <protection hidden="1" locked="0"/>
    </xf>
    <xf numFmtId="188" fontId="50" fillId="28" borderId="24" xfId="0" applyNumberFormat="1" applyFont="1" applyFill="1" applyBorder="1" applyAlignment="1" applyProtection="1">
      <alignment vertical="center"/>
      <protection hidden="1" locked="0"/>
    </xf>
    <xf numFmtId="0" fontId="3" fillId="0" borderId="73" xfId="0" applyFont="1" applyFill="1" applyBorder="1" applyAlignment="1" applyProtection="1">
      <alignment vertical="center" shrinkToFit="1"/>
      <protection hidden="1"/>
    </xf>
    <xf numFmtId="0" fontId="3" fillId="0" borderId="74" xfId="0" applyFont="1" applyFill="1" applyBorder="1" applyAlignment="1" applyProtection="1">
      <alignment vertical="center" shrinkToFit="1"/>
      <protection hidden="1"/>
    </xf>
    <xf numFmtId="0" fontId="3" fillId="0" borderId="69" xfId="0" applyFont="1" applyFill="1" applyBorder="1" applyAlignment="1" applyProtection="1">
      <alignment vertical="center" shrinkToFit="1"/>
      <protection hidden="1"/>
    </xf>
    <xf numFmtId="0" fontId="3" fillId="0" borderId="70" xfId="0" applyFont="1" applyFill="1" applyBorder="1" applyAlignment="1" applyProtection="1">
      <alignment vertical="center" shrinkToFit="1"/>
      <protection hidden="1"/>
    </xf>
    <xf numFmtId="0" fontId="3" fillId="0" borderId="44" xfId="0" applyFont="1" applyFill="1" applyBorder="1" applyAlignment="1" applyProtection="1">
      <alignment vertical="center" shrinkToFit="1"/>
      <protection hidden="1"/>
    </xf>
    <xf numFmtId="0" fontId="3" fillId="0" borderId="13"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protection hidden="1"/>
    </xf>
    <xf numFmtId="0" fontId="3" fillId="28" borderId="13" xfId="0" applyFont="1" applyFill="1" applyBorder="1" applyAlignment="1" applyProtection="1">
      <alignment horizontal="left" vertical="center" shrinkToFit="1"/>
      <protection hidden="1" locked="0"/>
    </xf>
    <xf numFmtId="0" fontId="3" fillId="28" borderId="35" xfId="0" applyFont="1" applyFill="1" applyBorder="1" applyAlignment="1" applyProtection="1">
      <alignment horizontal="left" vertical="center" shrinkToFit="1"/>
      <protection hidden="1" locked="0"/>
    </xf>
    <xf numFmtId="0" fontId="50" fillId="0" borderId="14" xfId="0" applyFont="1" applyBorder="1" applyAlignment="1" applyProtection="1">
      <alignment horizontal="center" vertical="center"/>
      <protection hidden="1"/>
    </xf>
    <xf numFmtId="177" fontId="50" fillId="28" borderId="13" xfId="0" applyNumberFormat="1" applyFont="1" applyFill="1" applyBorder="1" applyAlignment="1" applyProtection="1">
      <alignment horizontal="center" vertical="center"/>
      <protection hidden="1" locked="0"/>
    </xf>
    <xf numFmtId="177" fontId="50" fillId="28" borderId="35" xfId="0" applyNumberFormat="1" applyFont="1" applyFill="1" applyBorder="1" applyAlignment="1" applyProtection="1">
      <alignment horizontal="center" vertical="center"/>
      <protection hidden="1" locked="0"/>
    </xf>
    <xf numFmtId="0" fontId="50" fillId="0" borderId="30" xfId="0" applyFont="1" applyBorder="1" applyAlignment="1" applyProtection="1">
      <alignment horizontal="center" vertical="center"/>
      <protection hidden="1"/>
    </xf>
    <xf numFmtId="0" fontId="50" fillId="0" borderId="75" xfId="0" applyFont="1" applyBorder="1" applyAlignment="1" applyProtection="1">
      <alignment horizontal="center" vertical="center"/>
      <protection hidden="1"/>
    </xf>
    <xf numFmtId="0" fontId="50" fillId="28" borderId="13" xfId="0" applyFont="1" applyFill="1" applyBorder="1" applyAlignment="1" applyProtection="1">
      <alignment horizontal="center" vertical="center"/>
      <protection hidden="1" locked="0"/>
    </xf>
    <xf numFmtId="0" fontId="50" fillId="28" borderId="35" xfId="0" applyFont="1" applyFill="1" applyBorder="1" applyAlignment="1" applyProtection="1">
      <alignment horizontal="center" vertical="center"/>
      <protection hidden="1" locked="0"/>
    </xf>
    <xf numFmtId="0" fontId="50" fillId="0" borderId="28" xfId="0" applyFont="1" applyFill="1" applyBorder="1" applyAlignment="1" applyProtection="1">
      <alignment vertical="center" textRotation="255"/>
      <protection hidden="1"/>
    </xf>
    <xf numFmtId="0" fontId="50" fillId="0" borderId="62" xfId="0" applyFont="1" applyBorder="1" applyAlignment="1" applyProtection="1">
      <alignment vertical="center" textRotation="255"/>
      <protection hidden="1"/>
    </xf>
    <xf numFmtId="0" fontId="50" fillId="0" borderId="46" xfId="0" applyFont="1" applyBorder="1" applyAlignment="1" applyProtection="1">
      <alignment vertical="center" textRotation="255"/>
      <protection hidden="1"/>
    </xf>
    <xf numFmtId="177" fontId="50" fillId="34" borderId="18" xfId="0" applyNumberFormat="1" applyFont="1" applyFill="1" applyBorder="1" applyAlignment="1" applyProtection="1">
      <alignment horizontal="center" vertical="center"/>
      <protection hidden="1"/>
    </xf>
    <xf numFmtId="177" fontId="50" fillId="34" borderId="76" xfId="0" applyNumberFormat="1" applyFont="1" applyFill="1" applyBorder="1" applyAlignment="1" applyProtection="1">
      <alignment horizontal="center" vertical="center"/>
      <protection hidden="1"/>
    </xf>
    <xf numFmtId="185" fontId="50" fillId="34" borderId="20" xfId="0" applyNumberFormat="1" applyFont="1" applyFill="1" applyBorder="1" applyAlignment="1" applyProtection="1">
      <alignment horizontal="center" vertical="center"/>
      <protection hidden="1"/>
    </xf>
    <xf numFmtId="185" fontId="50" fillId="34" borderId="77" xfId="0" applyNumberFormat="1" applyFont="1" applyFill="1" applyBorder="1" applyAlignment="1" applyProtection="1">
      <alignment horizontal="center" vertical="center"/>
      <protection hidden="1"/>
    </xf>
    <xf numFmtId="0" fontId="50" fillId="34" borderId="13" xfId="0" applyFont="1" applyFill="1" applyBorder="1" applyAlignment="1" applyProtection="1">
      <alignment horizontal="center" vertical="center"/>
      <protection hidden="1"/>
    </xf>
    <xf numFmtId="0" fontId="50" fillId="34" borderId="35" xfId="0" applyFont="1" applyFill="1" applyBorder="1" applyAlignment="1" applyProtection="1">
      <alignment horizontal="center" vertical="center"/>
      <protection hidden="1"/>
    </xf>
    <xf numFmtId="177" fontId="50" fillId="34" borderId="13" xfId="0" applyNumberFormat="1" applyFont="1" applyFill="1" applyBorder="1" applyAlignment="1" applyProtection="1">
      <alignment horizontal="center" vertical="center"/>
      <protection hidden="1"/>
    </xf>
    <xf numFmtId="177" fontId="50" fillId="34" borderId="35" xfId="0" applyNumberFormat="1" applyFont="1" applyFill="1" applyBorder="1" applyAlignment="1" applyProtection="1">
      <alignment horizontal="center" vertical="center"/>
      <protection hidden="1"/>
    </xf>
    <xf numFmtId="0" fontId="50" fillId="0" borderId="28" xfId="0" applyFont="1" applyFill="1" applyBorder="1" applyAlignment="1" applyProtection="1">
      <alignment horizontal="left" vertical="center" wrapText="1"/>
      <protection hidden="1"/>
    </xf>
    <xf numFmtId="0" fontId="50" fillId="0" borderId="62" xfId="0" applyFont="1" applyFill="1" applyBorder="1" applyAlignment="1" applyProtection="1">
      <alignment horizontal="left" vertical="center"/>
      <protection hidden="1"/>
    </xf>
    <xf numFmtId="0" fontId="50" fillId="0" borderId="46" xfId="0" applyFont="1" applyFill="1" applyBorder="1" applyAlignment="1" applyProtection="1">
      <alignment horizontal="left" vertical="center"/>
      <protection hidden="1"/>
    </xf>
    <xf numFmtId="0" fontId="50" fillId="0" borderId="78" xfId="0" applyFont="1" applyFill="1" applyBorder="1" applyAlignment="1" applyProtection="1">
      <alignment horizontal="center" vertical="center"/>
      <protection hidden="1"/>
    </xf>
    <xf numFmtId="0" fontId="50" fillId="0" borderId="79" xfId="0" applyFont="1" applyFill="1" applyBorder="1" applyAlignment="1" applyProtection="1">
      <alignment horizontal="center" vertical="center"/>
      <protection hidden="1"/>
    </xf>
    <xf numFmtId="0" fontId="50" fillId="0" borderId="80" xfId="0" applyFont="1" applyFill="1" applyBorder="1" applyAlignment="1" applyProtection="1">
      <alignment horizontal="center" vertical="center"/>
      <protection hidden="1"/>
    </xf>
    <xf numFmtId="0" fontId="50" fillId="0" borderId="81" xfId="0" applyFont="1" applyFill="1" applyBorder="1" applyAlignment="1" applyProtection="1">
      <alignment horizontal="center" vertical="center"/>
      <protection hidden="1"/>
    </xf>
    <xf numFmtId="0" fontId="50" fillId="0" borderId="82" xfId="0" applyFont="1" applyFill="1" applyBorder="1" applyAlignment="1" applyProtection="1">
      <alignment horizontal="center" vertical="center"/>
      <protection hidden="1"/>
    </xf>
    <xf numFmtId="0" fontId="0" fillId="0" borderId="82" xfId="0" applyBorder="1" applyAlignment="1">
      <alignment vertical="center"/>
    </xf>
    <xf numFmtId="0" fontId="0" fillId="0" borderId="83" xfId="0" applyBorder="1" applyAlignment="1">
      <alignment vertical="center"/>
    </xf>
    <xf numFmtId="0" fontId="50" fillId="0" borderId="14" xfId="0" applyFont="1" applyFill="1" applyBorder="1" applyAlignment="1" applyProtection="1">
      <alignment horizontal="center" vertical="center"/>
      <protection hidden="1"/>
    </xf>
    <xf numFmtId="0" fontId="3" fillId="33" borderId="71" xfId="0" applyFont="1" applyFill="1" applyBorder="1" applyAlignment="1" applyProtection="1">
      <alignment horizontal="center" vertical="center" wrapText="1"/>
      <protection hidden="1"/>
    </xf>
    <xf numFmtId="0" fontId="3" fillId="33" borderId="72" xfId="0" applyFont="1" applyFill="1" applyBorder="1" applyAlignment="1" applyProtection="1">
      <alignment horizontal="center" vertical="center" wrapText="1"/>
      <protection hidden="1"/>
    </xf>
    <xf numFmtId="0" fontId="3" fillId="33" borderId="84" xfId="0" applyFont="1" applyFill="1" applyBorder="1" applyAlignment="1" applyProtection="1">
      <alignment horizontal="center" vertical="center" wrapText="1"/>
      <protection hidden="1"/>
    </xf>
    <xf numFmtId="0" fontId="3" fillId="33" borderId="73" xfId="0" applyFont="1" applyFill="1" applyBorder="1" applyAlignment="1" applyProtection="1">
      <alignment horizontal="center" vertical="center" shrinkToFit="1"/>
      <protection hidden="1"/>
    </xf>
    <xf numFmtId="0" fontId="3" fillId="33" borderId="74" xfId="0" applyFont="1" applyFill="1" applyBorder="1" applyAlignment="1" applyProtection="1">
      <alignment horizontal="center" vertical="center" shrinkToFit="1"/>
      <protection hidden="1"/>
    </xf>
    <xf numFmtId="0" fontId="3" fillId="33" borderId="85" xfId="0" applyFont="1" applyFill="1" applyBorder="1" applyAlignment="1" applyProtection="1">
      <alignment horizontal="center" vertical="center" shrinkToFit="1"/>
      <protection hidden="1"/>
    </xf>
    <xf numFmtId="0" fontId="3" fillId="33" borderId="69" xfId="0" applyFont="1" applyFill="1" applyBorder="1" applyAlignment="1" applyProtection="1">
      <alignment horizontal="center" vertical="center" shrinkToFit="1"/>
      <protection hidden="1"/>
    </xf>
    <xf numFmtId="0" fontId="3" fillId="33" borderId="70" xfId="0" applyFont="1" applyFill="1" applyBorder="1" applyAlignment="1" applyProtection="1">
      <alignment horizontal="center" vertical="center" shrinkToFit="1"/>
      <protection hidden="1"/>
    </xf>
    <xf numFmtId="0" fontId="3" fillId="33" borderId="86" xfId="0" applyFont="1" applyFill="1" applyBorder="1" applyAlignment="1" applyProtection="1">
      <alignment horizontal="center" vertical="center" shrinkToFit="1"/>
      <protection hidden="1"/>
    </xf>
    <xf numFmtId="0" fontId="3" fillId="33" borderId="69" xfId="0" applyFont="1" applyFill="1" applyBorder="1" applyAlignment="1" applyProtection="1">
      <alignment horizontal="center" vertical="center" wrapText="1"/>
      <protection hidden="1"/>
    </xf>
    <xf numFmtId="0" fontId="3" fillId="33" borderId="70" xfId="0" applyFont="1" applyFill="1" applyBorder="1" applyAlignment="1" applyProtection="1">
      <alignment horizontal="center" vertical="center" wrapText="1"/>
      <protection hidden="1"/>
    </xf>
    <xf numFmtId="0" fontId="3" fillId="33" borderId="86" xfId="0" applyFont="1" applyFill="1" applyBorder="1" applyAlignment="1" applyProtection="1">
      <alignment horizontal="center" vertical="center" wrapText="1"/>
      <protection hidden="1"/>
    </xf>
    <xf numFmtId="0" fontId="50" fillId="0" borderId="62" xfId="0" applyFont="1" applyFill="1" applyBorder="1" applyAlignment="1" applyProtection="1">
      <alignment vertical="center" textRotation="255"/>
      <protection hidden="1"/>
    </xf>
    <xf numFmtId="0" fontId="50" fillId="33" borderId="14" xfId="0" applyFont="1" applyFill="1" applyBorder="1" applyAlignment="1" applyProtection="1">
      <alignment horizontal="center" vertical="center" shrinkToFit="1"/>
      <protection hidden="1"/>
    </xf>
    <xf numFmtId="0" fontId="50" fillId="0" borderId="28" xfId="0" applyFont="1" applyFill="1" applyBorder="1" applyAlignment="1" applyProtection="1">
      <alignment horizontal="center" vertical="center" textRotation="255"/>
      <protection hidden="1"/>
    </xf>
    <xf numFmtId="0" fontId="50" fillId="0" borderId="62" xfId="0" applyFont="1" applyFill="1" applyBorder="1" applyAlignment="1" applyProtection="1">
      <alignment horizontal="center" vertical="center" textRotation="255"/>
      <protection hidden="1"/>
    </xf>
    <xf numFmtId="0" fontId="50" fillId="0" borderId="46" xfId="0" applyFont="1" applyFill="1" applyBorder="1" applyAlignment="1" applyProtection="1">
      <alignment horizontal="center" vertical="center" textRotation="255"/>
      <protection hidden="1"/>
    </xf>
    <xf numFmtId="0" fontId="50" fillId="0" borderId="13" xfId="0" applyFont="1" applyFill="1" applyBorder="1" applyAlignment="1" applyProtection="1">
      <alignment horizontal="center" vertical="center"/>
      <protection hidden="1"/>
    </xf>
    <xf numFmtId="0" fontId="50" fillId="0" borderId="35" xfId="0" applyFont="1" applyFill="1" applyBorder="1" applyAlignment="1" applyProtection="1">
      <alignment horizontal="center" vertical="center"/>
      <protection hidden="1"/>
    </xf>
    <xf numFmtId="0" fontId="50" fillId="0" borderId="15" xfId="0" applyFont="1" applyFill="1" applyBorder="1" applyAlignment="1" applyProtection="1">
      <alignment horizontal="center" vertical="center"/>
      <protection hidden="1"/>
    </xf>
    <xf numFmtId="0" fontId="51" fillId="0" borderId="87" xfId="0" applyFont="1" applyFill="1" applyBorder="1" applyAlignment="1" applyProtection="1">
      <alignment horizontal="center" vertical="center"/>
      <protection hidden="1"/>
    </xf>
    <xf numFmtId="0" fontId="0" fillId="0" borderId="88" xfId="0" applyBorder="1" applyAlignment="1">
      <alignment horizontal="center" vertical="center"/>
    </xf>
    <xf numFmtId="177" fontId="50" fillId="0" borderId="87" xfId="0" applyNumberFormat="1" applyFont="1" applyFill="1" applyBorder="1" applyAlignment="1" applyProtection="1">
      <alignment horizontal="center" vertical="center"/>
      <protection hidden="1"/>
    </xf>
    <xf numFmtId="177" fontId="50" fillId="0" borderId="88" xfId="0" applyNumberFormat="1" applyFont="1" applyFill="1" applyBorder="1" applyAlignment="1" applyProtection="1">
      <alignment horizontal="center" vertical="center"/>
      <protection hidden="1"/>
    </xf>
    <xf numFmtId="177" fontId="50" fillId="0" borderId="89" xfId="0" applyNumberFormat="1" applyFont="1" applyFill="1" applyBorder="1" applyAlignment="1" applyProtection="1">
      <alignment horizontal="center" vertical="center"/>
      <protection hidden="1"/>
    </xf>
    <xf numFmtId="0" fontId="50" fillId="28" borderId="14" xfId="0" applyFont="1" applyFill="1" applyBorder="1" applyAlignment="1" applyProtection="1">
      <alignment horizontal="center"/>
      <protection hidden="1" locked="0"/>
    </xf>
    <xf numFmtId="188" fontId="50" fillId="28" borderId="14" xfId="0" applyNumberFormat="1" applyFont="1" applyFill="1" applyBorder="1" applyAlignment="1" applyProtection="1">
      <alignment vertical="center"/>
      <protection hidden="1" locked="0"/>
    </xf>
    <xf numFmtId="0" fontId="50" fillId="0" borderId="13" xfId="0" applyFont="1" applyBorder="1" applyAlignment="1" applyProtection="1">
      <alignment horizontal="center" vertical="center" shrinkToFit="1"/>
      <protection hidden="1"/>
    </xf>
    <xf numFmtId="0" fontId="50" fillId="0" borderId="35" xfId="0" applyFont="1" applyBorder="1" applyAlignment="1" applyProtection="1">
      <alignment horizontal="center" vertical="center" shrinkToFit="1"/>
      <protection hidden="1"/>
    </xf>
    <xf numFmtId="0" fontId="50" fillId="0" borderId="15" xfId="0" applyFont="1" applyBorder="1" applyAlignment="1" applyProtection="1">
      <alignment horizontal="center" vertical="center" shrinkToFit="1"/>
      <protection hidden="1"/>
    </xf>
    <xf numFmtId="188" fontId="50" fillId="28" borderId="13" xfId="0" applyNumberFormat="1" applyFont="1" applyFill="1" applyBorder="1" applyAlignment="1" applyProtection="1">
      <alignment vertical="center"/>
      <protection hidden="1" locked="0"/>
    </xf>
    <xf numFmtId="188" fontId="50" fillId="28" borderId="15" xfId="0" applyNumberFormat="1" applyFont="1" applyFill="1" applyBorder="1" applyAlignment="1" applyProtection="1">
      <alignment vertical="center"/>
      <protection hidden="1" locked="0"/>
    </xf>
    <xf numFmtId="179" fontId="50" fillId="34" borderId="13" xfId="0" applyNumberFormat="1" applyFont="1" applyFill="1" applyBorder="1" applyAlignment="1" applyProtection="1">
      <alignment vertical="center"/>
      <protection hidden="1"/>
    </xf>
    <xf numFmtId="179" fontId="50" fillId="34" borderId="15" xfId="0" applyNumberFormat="1" applyFont="1" applyFill="1" applyBorder="1" applyAlignment="1" applyProtection="1">
      <alignment vertical="center"/>
      <protection hidden="1"/>
    </xf>
    <xf numFmtId="177" fontId="0" fillId="34" borderId="13" xfId="0" applyNumberFormat="1" applyFill="1" applyBorder="1" applyAlignment="1">
      <alignment horizontal="right" vertical="center"/>
    </xf>
    <xf numFmtId="177" fontId="0" fillId="34" borderId="35" xfId="0" applyNumberFormat="1" applyFill="1" applyBorder="1" applyAlignment="1">
      <alignment horizontal="right" vertical="center"/>
    </xf>
    <xf numFmtId="177" fontId="0" fillId="34" borderId="15" xfId="0" applyNumberFormat="1" applyFill="1" applyBorder="1" applyAlignment="1">
      <alignment horizontal="right" vertical="center"/>
    </xf>
    <xf numFmtId="0" fontId="45" fillId="0" borderId="0" xfId="0" applyFont="1" applyAlignment="1">
      <alignment horizontal="center"/>
    </xf>
    <xf numFmtId="0" fontId="0" fillId="0" borderId="0" xfId="0" applyAlignment="1">
      <alignment vertical="top" wrapText="1"/>
    </xf>
    <xf numFmtId="177" fontId="0" fillId="0" borderId="13" xfId="0" applyNumberFormat="1" applyBorder="1" applyAlignment="1">
      <alignment horizontal="right"/>
    </xf>
    <xf numFmtId="177" fontId="0" fillId="0" borderId="35" xfId="0" applyNumberFormat="1" applyBorder="1" applyAlignment="1">
      <alignment horizontal="right"/>
    </xf>
    <xf numFmtId="177" fontId="0" fillId="0" borderId="15" xfId="0" applyNumberFormat="1" applyBorder="1" applyAlignment="1">
      <alignment horizontal="right"/>
    </xf>
    <xf numFmtId="177" fontId="0" fillId="0" borderId="90" xfId="0" applyNumberFormat="1" applyBorder="1" applyAlignment="1">
      <alignment horizontal="right"/>
    </xf>
    <xf numFmtId="177" fontId="0" fillId="0" borderId="91" xfId="0" applyNumberFormat="1" applyBorder="1" applyAlignment="1">
      <alignment horizontal="right"/>
    </xf>
    <xf numFmtId="177" fontId="0" fillId="0" borderId="92" xfId="0" applyNumberFormat="1" applyBorder="1" applyAlignment="1">
      <alignment horizontal="right"/>
    </xf>
    <xf numFmtId="177" fontId="0" fillId="0" borderId="93" xfId="0" applyNumberFormat="1" applyBorder="1" applyAlignment="1">
      <alignment horizontal="right"/>
    </xf>
    <xf numFmtId="177" fontId="0" fillId="0" borderId="94" xfId="0" applyNumberFormat="1" applyBorder="1" applyAlignment="1">
      <alignment horizontal="right"/>
    </xf>
    <xf numFmtId="177" fontId="0" fillId="0" borderId="95" xfId="0" applyNumberFormat="1" applyBorder="1" applyAlignment="1">
      <alignment horizontal="right"/>
    </xf>
    <xf numFmtId="0" fontId="0" fillId="0" borderId="54" xfId="0" applyBorder="1" applyAlignment="1">
      <alignment horizontal="center" vertical="center" wrapText="1"/>
    </xf>
    <xf numFmtId="0" fontId="0" fillId="0" borderId="50" xfId="0" applyBorder="1" applyAlignment="1">
      <alignment horizontal="center" vertical="center" wrapText="1"/>
    </xf>
    <xf numFmtId="0" fontId="0" fillId="0" borderId="55" xfId="0" applyBorder="1" applyAlignment="1">
      <alignment horizontal="center" vertical="center" wrapText="1"/>
    </xf>
    <xf numFmtId="0" fontId="0" fillId="0" borderId="36"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47" xfId="0" applyBorder="1" applyAlignment="1">
      <alignment horizontal="center" vertical="center" wrapText="1"/>
    </xf>
    <xf numFmtId="0" fontId="0" fillId="0" borderId="52" xfId="0" applyBorder="1" applyAlignment="1">
      <alignment horizontal="center" vertical="center" wrapText="1"/>
    </xf>
    <xf numFmtId="0" fontId="0" fillId="0" borderId="56" xfId="0" applyBorder="1" applyAlignment="1">
      <alignment horizontal="center" vertical="center" wrapText="1"/>
    </xf>
    <xf numFmtId="0" fontId="0" fillId="28" borderId="28" xfId="0" applyFill="1" applyBorder="1" applyAlignment="1" applyProtection="1">
      <alignment horizontal="center" vertical="center" shrinkToFit="1"/>
      <protection locked="0"/>
    </xf>
    <xf numFmtId="177" fontId="0" fillId="28" borderId="28" xfId="0" applyNumberFormat="1" applyFill="1" applyBorder="1" applyAlignment="1" applyProtection="1">
      <alignment horizontal="center" vertical="center"/>
      <protection locked="0"/>
    </xf>
    <xf numFmtId="176" fontId="0" fillId="28" borderId="28" xfId="0" applyNumberFormat="1" applyFill="1" applyBorder="1" applyAlignment="1" applyProtection="1">
      <alignment horizontal="center" vertical="center"/>
      <protection locked="0"/>
    </xf>
    <xf numFmtId="177" fontId="0" fillId="0" borderId="96" xfId="0" applyNumberFormat="1" applyBorder="1" applyAlignment="1">
      <alignment horizontal="center"/>
    </xf>
    <xf numFmtId="0" fontId="0" fillId="0" borderId="96" xfId="0" applyBorder="1" applyAlignment="1">
      <alignment horizontal="center"/>
    </xf>
    <xf numFmtId="176" fontId="0" fillId="0" borderId="96" xfId="0" applyNumberFormat="1" applyBorder="1" applyAlignment="1">
      <alignment horizont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47" xfId="0" applyBorder="1" applyAlignment="1">
      <alignment horizontal="center" vertical="center"/>
    </xf>
    <xf numFmtId="0" fontId="0" fillId="0" borderId="52" xfId="0" applyBorder="1" applyAlignment="1">
      <alignment horizontal="center" vertical="center"/>
    </xf>
    <xf numFmtId="0" fontId="0" fillId="0" borderId="56" xfId="0" applyBorder="1" applyAlignment="1">
      <alignment horizontal="center" vertical="center"/>
    </xf>
    <xf numFmtId="0" fontId="0" fillId="0" borderId="47" xfId="0" applyBorder="1" applyAlignment="1">
      <alignment horizontal="right"/>
    </xf>
    <xf numFmtId="0" fontId="0" fillId="0" borderId="52" xfId="0" applyBorder="1" applyAlignment="1">
      <alignment horizontal="right"/>
    </xf>
    <xf numFmtId="0" fontId="0" fillId="0" borderId="56" xfId="0" applyBorder="1" applyAlignment="1">
      <alignment horizontal="right"/>
    </xf>
    <xf numFmtId="182" fontId="0" fillId="0" borderId="97" xfId="0" applyNumberFormat="1" applyBorder="1" applyAlignment="1">
      <alignment horizontal="center"/>
    </xf>
    <xf numFmtId="182" fontId="0" fillId="0" borderId="98" xfId="0" applyNumberFormat="1" applyBorder="1" applyAlignment="1">
      <alignment horizontal="center"/>
    </xf>
    <xf numFmtId="182" fontId="0" fillId="0" borderId="99" xfId="0" applyNumberFormat="1" applyBorder="1" applyAlignment="1">
      <alignment horizontal="center"/>
    </xf>
    <xf numFmtId="182" fontId="0" fillId="0" borderId="83" xfId="0" applyNumberFormat="1" applyBorder="1" applyAlignment="1">
      <alignment horizontal="center"/>
    </xf>
    <xf numFmtId="182" fontId="0" fillId="0" borderId="100" xfId="0" applyNumberFormat="1" applyBorder="1" applyAlignment="1">
      <alignment horizontal="center"/>
    </xf>
    <xf numFmtId="182" fontId="0" fillId="0" borderId="101" xfId="0" applyNumberFormat="1" applyBorder="1" applyAlignment="1">
      <alignment horizontal="center"/>
    </xf>
    <xf numFmtId="0" fontId="0" fillId="28" borderId="13" xfId="0" applyFill="1" applyBorder="1" applyAlignment="1" applyProtection="1">
      <alignment horizontal="center" vertical="center" shrinkToFit="1"/>
      <protection locked="0"/>
    </xf>
    <xf numFmtId="0" fontId="0" fillId="28" borderId="35" xfId="0" applyFill="1" applyBorder="1" applyAlignment="1" applyProtection="1">
      <alignment horizontal="center" vertical="center" shrinkToFit="1"/>
      <protection locked="0"/>
    </xf>
    <xf numFmtId="0" fontId="0" fillId="28" borderId="15" xfId="0" applyFill="1" applyBorder="1" applyAlignment="1" applyProtection="1">
      <alignment horizontal="center" vertical="center" shrinkToFit="1"/>
      <protection locked="0"/>
    </xf>
    <xf numFmtId="177" fontId="0" fillId="28" borderId="13" xfId="0" applyNumberFormat="1" applyFill="1" applyBorder="1" applyAlignment="1" applyProtection="1">
      <alignment horizontal="center" vertical="center"/>
      <protection locked="0"/>
    </xf>
    <xf numFmtId="177" fontId="0" fillId="28" borderId="35" xfId="0" applyNumberFormat="1" applyFill="1" applyBorder="1" applyAlignment="1" applyProtection="1">
      <alignment horizontal="center" vertical="center"/>
      <protection locked="0"/>
    </xf>
    <xf numFmtId="177" fontId="0" fillId="28" borderId="15" xfId="0" applyNumberFormat="1" applyFill="1" applyBorder="1" applyAlignment="1" applyProtection="1">
      <alignment horizontal="center" vertical="center"/>
      <protection locked="0"/>
    </xf>
    <xf numFmtId="176" fontId="0" fillId="28" borderId="13" xfId="0" applyNumberFormat="1" applyFill="1" applyBorder="1" applyAlignment="1" applyProtection="1">
      <alignment horizontal="center" vertical="center"/>
      <protection locked="0"/>
    </xf>
    <xf numFmtId="176" fontId="0" fillId="28" borderId="35" xfId="0" applyNumberFormat="1" applyFill="1" applyBorder="1" applyAlignment="1" applyProtection="1">
      <alignment horizontal="center" vertical="center"/>
      <protection locked="0"/>
    </xf>
    <xf numFmtId="176" fontId="0" fillId="28" borderId="15" xfId="0" applyNumberFormat="1" applyFill="1" applyBorder="1" applyAlignment="1" applyProtection="1">
      <alignment horizontal="center" vertical="center"/>
      <protection locked="0"/>
    </xf>
    <xf numFmtId="0" fontId="0" fillId="28" borderId="14" xfId="0" applyFill="1" applyBorder="1" applyAlignment="1" applyProtection="1">
      <alignment horizontal="center" vertical="center" shrinkToFit="1"/>
      <protection locked="0"/>
    </xf>
    <xf numFmtId="177" fontId="0" fillId="28" borderId="14" xfId="0" applyNumberFormat="1" applyFill="1" applyBorder="1" applyAlignment="1" applyProtection="1">
      <alignment horizontal="center" vertical="center"/>
      <protection locked="0"/>
    </xf>
    <xf numFmtId="176" fontId="0" fillId="28" borderId="14" xfId="0" applyNumberFormat="1" applyFill="1" applyBorder="1" applyAlignment="1" applyProtection="1">
      <alignment horizontal="center" vertical="center"/>
      <protection locked="0"/>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28" borderId="13" xfId="0" applyFill="1" applyBorder="1" applyAlignment="1" applyProtection="1">
      <alignment vertical="center" shrinkToFit="1"/>
      <protection locked="0"/>
    </xf>
    <xf numFmtId="0" fontId="0" fillId="28" borderId="35" xfId="0" applyFill="1" applyBorder="1" applyAlignment="1" applyProtection="1">
      <alignment vertical="center" shrinkToFit="1"/>
      <protection locked="0"/>
    </xf>
    <xf numFmtId="0" fontId="0" fillId="28" borderId="15" xfId="0" applyFill="1" applyBorder="1" applyAlignment="1" applyProtection="1">
      <alignment vertical="center" shrinkToFit="1"/>
      <protection locked="0"/>
    </xf>
    <xf numFmtId="0" fontId="0" fillId="0" borderId="14" xfId="0" applyBorder="1" applyAlignment="1">
      <alignment horizontal="center"/>
    </xf>
    <xf numFmtId="0" fontId="0" fillId="28" borderId="13" xfId="0" applyFill="1" applyBorder="1" applyAlignment="1" applyProtection="1">
      <alignment horizontal="left" vertical="center" shrinkToFit="1"/>
      <protection locked="0"/>
    </xf>
    <xf numFmtId="0" fontId="0" fillId="28" borderId="35" xfId="0" applyFill="1" applyBorder="1" applyAlignment="1" applyProtection="1">
      <alignment horizontal="left" vertical="center" shrinkToFit="1"/>
      <protection locked="0"/>
    </xf>
    <xf numFmtId="0" fontId="0" fillId="28" borderId="15" xfId="0" applyFill="1" applyBorder="1" applyAlignment="1" applyProtection="1">
      <alignment horizontal="left" vertical="center" shrinkToFit="1"/>
      <protection locked="0"/>
    </xf>
    <xf numFmtId="177" fontId="0" fillId="28" borderId="14" xfId="0" applyNumberFormat="1" applyFill="1" applyBorder="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3">
    <dxf>
      <fill>
        <patternFill>
          <bgColor theme="0" tint="-0.4999699890613556"/>
        </patternFill>
      </fill>
    </dxf>
    <dxf>
      <fill>
        <patternFill>
          <bgColor rgb="FFFFFFCC"/>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ont>
        <color auto="1"/>
      </font>
      <fill>
        <patternFill>
          <bgColor theme="0" tint="-0.4999699890613556"/>
        </patternFill>
      </fill>
    </dxf>
    <dxf>
      <font>
        <color auto="1"/>
      </font>
      <fill>
        <patternFill>
          <bgColor theme="0" tint="-0.4999699890613556"/>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9</xdr:row>
      <xdr:rowOff>152400</xdr:rowOff>
    </xdr:from>
    <xdr:to>
      <xdr:col>7</xdr:col>
      <xdr:colOff>19050</xdr:colOff>
      <xdr:row>15</xdr:row>
      <xdr:rowOff>133350</xdr:rowOff>
    </xdr:to>
    <xdr:sp>
      <xdr:nvSpPr>
        <xdr:cNvPr id="1" name="左中かっこ 1"/>
        <xdr:cNvSpPr>
          <a:spLocks/>
        </xdr:cNvSpPr>
      </xdr:nvSpPr>
      <xdr:spPr>
        <a:xfrm>
          <a:off x="3848100" y="2257425"/>
          <a:ext cx="200025" cy="742950"/>
        </a:xfrm>
        <a:prstGeom prst="leftBrace">
          <a:avLst>
            <a:gd name="adj" fmla="val -4737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5</xdr:col>
      <xdr:colOff>333375</xdr:colOff>
      <xdr:row>0</xdr:row>
      <xdr:rowOff>123825</xdr:rowOff>
    </xdr:from>
    <xdr:to>
      <xdr:col>6</xdr:col>
      <xdr:colOff>800100</xdr:colOff>
      <xdr:row>2</xdr:row>
      <xdr:rowOff>95250</xdr:rowOff>
    </xdr:to>
    <xdr:sp>
      <xdr:nvSpPr>
        <xdr:cNvPr id="2" name="テキスト ボックス 2"/>
        <xdr:cNvSpPr txBox="1">
          <a:spLocks noChangeArrowheads="1"/>
        </xdr:cNvSpPr>
      </xdr:nvSpPr>
      <xdr:spPr>
        <a:xfrm>
          <a:off x="2933700" y="123825"/>
          <a:ext cx="1066800" cy="276225"/>
        </a:xfrm>
        <a:prstGeom prst="rect">
          <a:avLst/>
        </a:prstGeom>
        <a:noFill/>
        <a:ln w="952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Version 2.2.0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50</xdr:col>
      <xdr:colOff>28575</xdr:colOff>
      <xdr:row>11</xdr:row>
      <xdr:rowOff>161925</xdr:rowOff>
    </xdr:from>
    <xdr:to>
      <xdr:col>56</xdr:col>
      <xdr:colOff>266700</xdr:colOff>
      <xdr:row>26</xdr:row>
      <xdr:rowOff>57150</xdr:rowOff>
    </xdr:to>
    <xdr:pic>
      <xdr:nvPicPr>
        <xdr:cNvPr id="1" name="図 2"/>
        <xdr:cNvPicPr preferRelativeResize="1">
          <a:picLocks noChangeAspect="1"/>
        </xdr:cNvPicPr>
      </xdr:nvPicPr>
      <xdr:blipFill>
        <a:blip r:embed="rId1"/>
        <a:stretch>
          <a:fillRect/>
        </a:stretch>
      </xdr:blipFill>
      <xdr:spPr>
        <a:xfrm>
          <a:off x="5972175" y="2085975"/>
          <a:ext cx="3895725" cy="3057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57</xdr:row>
      <xdr:rowOff>85725</xdr:rowOff>
    </xdr:to>
    <xdr:pic>
      <xdr:nvPicPr>
        <xdr:cNvPr id="1" name="図 1"/>
        <xdr:cNvPicPr preferRelativeResize="1">
          <a:picLocks noChangeAspect="1"/>
        </xdr:cNvPicPr>
      </xdr:nvPicPr>
      <xdr:blipFill>
        <a:blip r:embed="rId1"/>
        <a:stretch>
          <a:fillRect/>
        </a:stretch>
      </xdr:blipFill>
      <xdr:spPr>
        <a:xfrm>
          <a:off x="0" y="0"/>
          <a:ext cx="6191250" cy="10944225"/>
        </a:xfrm>
        <a:prstGeom prst="rect">
          <a:avLst/>
        </a:prstGeom>
        <a:noFill/>
        <a:ln w="9525" cmpd="sng">
          <a:noFill/>
        </a:ln>
      </xdr:spPr>
    </xdr:pic>
    <xdr:clientData/>
  </xdr:twoCellAnchor>
  <xdr:twoCellAnchor editAs="oneCell">
    <xdr:from>
      <xdr:col>10</xdr:col>
      <xdr:colOff>0</xdr:colOff>
      <xdr:row>0</xdr:row>
      <xdr:rowOff>0</xdr:rowOff>
    </xdr:from>
    <xdr:to>
      <xdr:col>20</xdr:col>
      <xdr:colOff>95250</xdr:colOff>
      <xdr:row>57</xdr:row>
      <xdr:rowOff>104775</xdr:rowOff>
    </xdr:to>
    <xdr:pic>
      <xdr:nvPicPr>
        <xdr:cNvPr id="2" name="図 2"/>
        <xdr:cNvPicPr preferRelativeResize="1">
          <a:picLocks noChangeAspect="1"/>
        </xdr:cNvPicPr>
      </xdr:nvPicPr>
      <xdr:blipFill>
        <a:blip r:embed="rId2"/>
        <a:stretch>
          <a:fillRect/>
        </a:stretch>
      </xdr:blipFill>
      <xdr:spPr>
        <a:xfrm>
          <a:off x="6096000" y="0"/>
          <a:ext cx="6191250" cy="10963275"/>
        </a:xfrm>
        <a:prstGeom prst="rect">
          <a:avLst/>
        </a:prstGeom>
        <a:noFill/>
        <a:ln w="9525" cmpd="sng">
          <a:noFill/>
        </a:ln>
      </xdr:spPr>
    </xdr:pic>
    <xdr:clientData/>
  </xdr:twoCellAnchor>
  <xdr:twoCellAnchor>
    <xdr:from>
      <xdr:col>11</xdr:col>
      <xdr:colOff>76200</xdr:colOff>
      <xdr:row>43</xdr:row>
      <xdr:rowOff>66675</xdr:rowOff>
    </xdr:from>
    <xdr:to>
      <xdr:col>18</xdr:col>
      <xdr:colOff>600075</xdr:colOff>
      <xdr:row>50</xdr:row>
      <xdr:rowOff>19050</xdr:rowOff>
    </xdr:to>
    <xdr:sp>
      <xdr:nvSpPr>
        <xdr:cNvPr id="3" name="テキスト ボックス 1"/>
        <xdr:cNvSpPr txBox="1">
          <a:spLocks noChangeArrowheads="1"/>
        </xdr:cNvSpPr>
      </xdr:nvSpPr>
      <xdr:spPr>
        <a:xfrm>
          <a:off x="6781800" y="8258175"/>
          <a:ext cx="4791075" cy="1285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以下、</a:t>
          </a:r>
          <a:r>
            <a:rPr lang="en-US" cap="none" sz="1100" b="0" i="0" u="none" baseline="0">
              <a:solidFill>
                <a:srgbClr val="FF0000"/>
              </a:solidFill>
              <a:latin typeface="Calibri"/>
              <a:ea typeface="Calibri"/>
              <a:cs typeface="Calibri"/>
            </a:rPr>
            <a:t>ERI</a:t>
          </a:r>
          <a:r>
            <a:rPr lang="en-US" cap="none" sz="1100" b="0" i="0" u="none" baseline="0">
              <a:solidFill>
                <a:srgbClr val="FF0000"/>
              </a:solidFill>
              <a:latin typeface="ＭＳ Ｐゴシック"/>
              <a:ea typeface="ＭＳ Ｐゴシック"/>
              <a:cs typeface="ＭＳ Ｐゴシック"/>
            </a:rPr>
            <a:t>にて追記</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計算書は、この文章に基づき、共用部の太陽光発電設備を取り扱っています。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なお、１．②について、別途、所定の計算方法により、太陽光発電による一次エネルギー消費量の削減分を計算することも認められます。</a:t>
          </a:r>
        </a:p>
      </xdr:txBody>
    </xdr:sp>
    <xdr:clientData/>
  </xdr:twoCellAnchor>
  <xdr:twoCellAnchor editAs="oneCell">
    <xdr:from>
      <xdr:col>6</xdr:col>
      <xdr:colOff>266700</xdr:colOff>
      <xdr:row>60</xdr:row>
      <xdr:rowOff>0</xdr:rowOff>
    </xdr:from>
    <xdr:to>
      <xdr:col>14</xdr:col>
      <xdr:colOff>19050</xdr:colOff>
      <xdr:row>67</xdr:row>
      <xdr:rowOff>171450</xdr:rowOff>
    </xdr:to>
    <xdr:pic>
      <xdr:nvPicPr>
        <xdr:cNvPr id="4" name="図 2"/>
        <xdr:cNvPicPr preferRelativeResize="1">
          <a:picLocks noChangeAspect="1"/>
        </xdr:cNvPicPr>
      </xdr:nvPicPr>
      <xdr:blipFill>
        <a:blip r:embed="rId3"/>
        <a:stretch>
          <a:fillRect/>
        </a:stretch>
      </xdr:blipFill>
      <xdr:spPr>
        <a:xfrm>
          <a:off x="3924300" y="11410950"/>
          <a:ext cx="462915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GP535"/>
  <sheetViews>
    <sheetView tabSelected="1" view="pageBreakPreview" zoomScaleSheetLayoutView="100" workbookViewId="0" topLeftCell="B1">
      <selection activeCell="T501" sqref="T501:T506"/>
    </sheetView>
  </sheetViews>
  <sheetFormatPr defaultColWidth="9.140625" defaultRowHeight="15"/>
  <cols>
    <col min="1" max="1" width="0" style="29" hidden="1" customWidth="1"/>
    <col min="2" max="2" width="3.421875" style="29" customWidth="1"/>
    <col min="3" max="3" width="19.00390625" style="29" customWidth="1"/>
    <col min="4" max="5" width="8.28125" style="29" customWidth="1"/>
    <col min="6" max="6" width="9.00390625" style="29" bestFit="1" customWidth="1"/>
    <col min="7" max="7" width="12.421875" style="29" customWidth="1"/>
    <col min="8" max="8" width="9.00390625" style="29" customWidth="1"/>
    <col min="9" max="9" width="8.8515625" style="29" customWidth="1"/>
    <col min="10" max="27" width="9.00390625" style="29" customWidth="1"/>
    <col min="28" max="28" width="9.7109375" style="29" bestFit="1" customWidth="1"/>
    <col min="29" max="16384" width="9.00390625" style="29" customWidth="1"/>
  </cols>
  <sheetData>
    <row r="1" ht="12"/>
    <row r="2" spans="2:8" ht="12">
      <c r="B2" s="29" t="s">
        <v>152</v>
      </c>
      <c r="H2" s="178"/>
    </row>
    <row r="3" spans="2:23" ht="12">
      <c r="B3" s="30"/>
      <c r="C3" s="30"/>
      <c r="D3" s="30"/>
      <c r="E3" s="30"/>
      <c r="F3" s="30"/>
      <c r="G3" s="30"/>
      <c r="H3" s="179"/>
      <c r="I3" s="30"/>
      <c r="J3" s="30"/>
      <c r="K3" s="30"/>
      <c r="L3" s="30"/>
      <c r="M3" s="30"/>
      <c r="N3" s="30"/>
      <c r="O3" s="30"/>
      <c r="P3" s="30"/>
      <c r="Q3" s="30"/>
      <c r="R3" s="30"/>
      <c r="S3" s="30"/>
      <c r="T3" s="30"/>
      <c r="U3" s="30"/>
      <c r="V3" s="30"/>
      <c r="W3" s="30"/>
    </row>
    <row r="4" spans="2:19" ht="26.25" customHeight="1" thickBot="1">
      <c r="B4" s="216" t="s">
        <v>0</v>
      </c>
      <c r="C4" s="217"/>
      <c r="D4" s="218"/>
      <c r="E4" s="219"/>
      <c r="F4" s="219"/>
      <c r="G4" s="160" t="s">
        <v>1</v>
      </c>
      <c r="H4" s="159">
        <f>IF(H68="","",MID(H74,18,1)*1)</f>
      </c>
      <c r="I4" s="161" t="s">
        <v>81</v>
      </c>
      <c r="J4" s="151"/>
      <c r="K4" s="31" t="s">
        <v>61</v>
      </c>
      <c r="L4" s="159">
        <f>SUM(H7:GP7)</f>
        <v>0</v>
      </c>
      <c r="M4" s="206" t="s">
        <v>127</v>
      </c>
      <c r="N4" s="207"/>
      <c r="O4" s="208"/>
      <c r="P4" s="188"/>
      <c r="Q4" s="189"/>
      <c r="R4" s="189"/>
      <c r="S4" s="190"/>
    </row>
    <row r="5" spans="1:198" s="35" customFormat="1" ht="12">
      <c r="A5" s="29"/>
      <c r="B5" s="220" t="s">
        <v>2</v>
      </c>
      <c r="C5" s="220"/>
      <c r="D5" s="220"/>
      <c r="E5" s="158" t="s">
        <v>3</v>
      </c>
      <c r="F5" s="32" t="s">
        <v>4</v>
      </c>
      <c r="G5" s="33" t="s">
        <v>64</v>
      </c>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row>
    <row r="6" spans="1:198" s="35" customFormat="1" ht="12">
      <c r="A6" s="29"/>
      <c r="B6" s="191" t="s">
        <v>120</v>
      </c>
      <c r="C6" s="192"/>
      <c r="D6" s="193"/>
      <c r="E6" s="36"/>
      <c r="F6" s="37"/>
      <c r="G6" s="269"/>
      <c r="H6" s="38">
        <f aca="true" t="shared" si="0" ref="H6:AM6">IF(COUNTBLANK(H5)=1,"",$B$479)</f>
      </c>
      <c r="I6" s="38">
        <f t="shared" si="0"/>
      </c>
      <c r="J6" s="38">
        <f t="shared" si="0"/>
      </c>
      <c r="K6" s="38">
        <f t="shared" si="0"/>
      </c>
      <c r="L6" s="38">
        <f t="shared" si="0"/>
      </c>
      <c r="M6" s="38">
        <f t="shared" si="0"/>
      </c>
      <c r="N6" s="38">
        <f t="shared" si="0"/>
      </c>
      <c r="O6" s="38">
        <f t="shared" si="0"/>
      </c>
      <c r="P6" s="38">
        <f t="shared" si="0"/>
      </c>
      <c r="Q6" s="38">
        <f t="shared" si="0"/>
      </c>
      <c r="R6" s="38"/>
      <c r="S6" s="38">
        <f t="shared" si="0"/>
      </c>
      <c r="T6" s="38">
        <f t="shared" si="0"/>
      </c>
      <c r="U6" s="38">
        <f t="shared" si="0"/>
      </c>
      <c r="V6" s="38">
        <f t="shared" si="0"/>
      </c>
      <c r="W6" s="38">
        <f t="shared" si="0"/>
      </c>
      <c r="X6" s="38">
        <f t="shared" si="0"/>
      </c>
      <c r="Y6" s="38">
        <f t="shared" si="0"/>
      </c>
      <c r="Z6" s="38">
        <f t="shared" si="0"/>
      </c>
      <c r="AA6" s="38">
        <f t="shared" si="0"/>
      </c>
      <c r="AB6" s="38">
        <f t="shared" si="0"/>
      </c>
      <c r="AC6" s="38">
        <f t="shared" si="0"/>
      </c>
      <c r="AD6" s="38">
        <f t="shared" si="0"/>
      </c>
      <c r="AE6" s="38">
        <f t="shared" si="0"/>
      </c>
      <c r="AF6" s="38">
        <f t="shared" si="0"/>
      </c>
      <c r="AG6" s="38">
        <f t="shared" si="0"/>
      </c>
      <c r="AH6" s="38">
        <f t="shared" si="0"/>
      </c>
      <c r="AI6" s="38">
        <f t="shared" si="0"/>
      </c>
      <c r="AJ6" s="38">
        <f t="shared" si="0"/>
      </c>
      <c r="AK6" s="38">
        <f t="shared" si="0"/>
      </c>
      <c r="AL6" s="38">
        <f t="shared" si="0"/>
      </c>
      <c r="AM6" s="38">
        <f t="shared" si="0"/>
      </c>
      <c r="AN6" s="38">
        <f aca="true" t="shared" si="1" ref="AN6:BS6">IF(COUNTBLANK(AN5)=1,"",$B$479)</f>
      </c>
      <c r="AO6" s="38">
        <f t="shared" si="1"/>
      </c>
      <c r="AP6" s="38">
        <f t="shared" si="1"/>
      </c>
      <c r="AQ6" s="38">
        <f t="shared" si="1"/>
      </c>
      <c r="AR6" s="38">
        <f t="shared" si="1"/>
      </c>
      <c r="AS6" s="38">
        <f t="shared" si="1"/>
      </c>
      <c r="AT6" s="38">
        <f t="shared" si="1"/>
      </c>
      <c r="AU6" s="38">
        <f t="shared" si="1"/>
      </c>
      <c r="AV6" s="38">
        <f t="shared" si="1"/>
      </c>
      <c r="AW6" s="38">
        <f t="shared" si="1"/>
      </c>
      <c r="AX6" s="38">
        <f t="shared" si="1"/>
      </c>
      <c r="AY6" s="38">
        <f t="shared" si="1"/>
      </c>
      <c r="AZ6" s="38">
        <f t="shared" si="1"/>
      </c>
      <c r="BA6" s="38">
        <f t="shared" si="1"/>
      </c>
      <c r="BB6" s="38">
        <f t="shared" si="1"/>
      </c>
      <c r="BC6" s="38">
        <f t="shared" si="1"/>
      </c>
      <c r="BD6" s="38">
        <f t="shared" si="1"/>
      </c>
      <c r="BE6" s="38">
        <f t="shared" si="1"/>
      </c>
      <c r="BF6" s="38">
        <f t="shared" si="1"/>
      </c>
      <c r="BG6" s="38">
        <f t="shared" si="1"/>
      </c>
      <c r="BH6" s="38">
        <f t="shared" si="1"/>
      </c>
      <c r="BI6" s="38">
        <f t="shared" si="1"/>
      </c>
      <c r="BJ6" s="38">
        <f t="shared" si="1"/>
      </c>
      <c r="BK6" s="38">
        <f t="shared" si="1"/>
      </c>
      <c r="BL6" s="38">
        <f t="shared" si="1"/>
      </c>
      <c r="BM6" s="38">
        <f t="shared" si="1"/>
      </c>
      <c r="BN6" s="38">
        <f t="shared" si="1"/>
      </c>
      <c r="BO6" s="38">
        <f t="shared" si="1"/>
      </c>
      <c r="BP6" s="38">
        <f t="shared" si="1"/>
      </c>
      <c r="BQ6" s="38">
        <f t="shared" si="1"/>
      </c>
      <c r="BR6" s="38">
        <f t="shared" si="1"/>
      </c>
      <c r="BS6" s="38">
        <f t="shared" si="1"/>
      </c>
      <c r="BT6" s="38">
        <f aca="true" t="shared" si="2" ref="BT6:CY6">IF(COUNTBLANK(BT5)=1,"",$B$479)</f>
      </c>
      <c r="BU6" s="38">
        <f t="shared" si="2"/>
      </c>
      <c r="BV6" s="38">
        <f t="shared" si="2"/>
      </c>
      <c r="BW6" s="38">
        <f t="shared" si="2"/>
      </c>
      <c r="BX6" s="38">
        <f t="shared" si="2"/>
      </c>
      <c r="BY6" s="38">
        <f t="shared" si="2"/>
      </c>
      <c r="BZ6" s="38">
        <f t="shared" si="2"/>
      </c>
      <c r="CA6" s="38">
        <f t="shared" si="2"/>
      </c>
      <c r="CB6" s="38">
        <f t="shared" si="2"/>
      </c>
      <c r="CC6" s="38">
        <f t="shared" si="2"/>
      </c>
      <c r="CD6" s="38">
        <f t="shared" si="2"/>
      </c>
      <c r="CE6" s="38">
        <f t="shared" si="2"/>
      </c>
      <c r="CF6" s="38">
        <f t="shared" si="2"/>
      </c>
      <c r="CG6" s="38">
        <f t="shared" si="2"/>
      </c>
      <c r="CH6" s="38">
        <f t="shared" si="2"/>
      </c>
      <c r="CI6" s="38">
        <f t="shared" si="2"/>
      </c>
      <c r="CJ6" s="38">
        <f t="shared" si="2"/>
      </c>
      <c r="CK6" s="38">
        <f t="shared" si="2"/>
      </c>
      <c r="CL6" s="38">
        <f t="shared" si="2"/>
      </c>
      <c r="CM6" s="38">
        <f t="shared" si="2"/>
      </c>
      <c r="CN6" s="38">
        <f t="shared" si="2"/>
      </c>
      <c r="CO6" s="38">
        <f t="shared" si="2"/>
      </c>
      <c r="CP6" s="38">
        <f t="shared" si="2"/>
      </c>
      <c r="CQ6" s="38">
        <f t="shared" si="2"/>
      </c>
      <c r="CR6" s="38">
        <f t="shared" si="2"/>
      </c>
      <c r="CS6" s="38">
        <f t="shared" si="2"/>
      </c>
      <c r="CT6" s="38">
        <f t="shared" si="2"/>
      </c>
      <c r="CU6" s="38">
        <f t="shared" si="2"/>
      </c>
      <c r="CV6" s="38">
        <f t="shared" si="2"/>
      </c>
      <c r="CW6" s="38">
        <f t="shared" si="2"/>
      </c>
      <c r="CX6" s="38">
        <f t="shared" si="2"/>
      </c>
      <c r="CY6" s="38">
        <f t="shared" si="2"/>
      </c>
      <c r="CZ6" s="38">
        <f aca="true" t="shared" si="3" ref="CZ6:EE6">IF(COUNTBLANK(CZ5)=1,"",$B$479)</f>
      </c>
      <c r="DA6" s="38">
        <f t="shared" si="3"/>
      </c>
      <c r="DB6" s="38">
        <f t="shared" si="3"/>
      </c>
      <c r="DC6" s="38">
        <f t="shared" si="3"/>
      </c>
      <c r="DD6" s="38">
        <f t="shared" si="3"/>
      </c>
      <c r="DE6" s="38">
        <f t="shared" si="3"/>
      </c>
      <c r="DF6" s="38">
        <f t="shared" si="3"/>
      </c>
      <c r="DG6" s="38">
        <f t="shared" si="3"/>
      </c>
      <c r="DH6" s="38">
        <f t="shared" si="3"/>
      </c>
      <c r="DI6" s="38">
        <f t="shared" si="3"/>
      </c>
      <c r="DJ6" s="38">
        <f t="shared" si="3"/>
      </c>
      <c r="DK6" s="38">
        <f t="shared" si="3"/>
      </c>
      <c r="DL6" s="38">
        <f t="shared" si="3"/>
      </c>
      <c r="DM6" s="38">
        <f t="shared" si="3"/>
      </c>
      <c r="DN6" s="38">
        <f t="shared" si="3"/>
      </c>
      <c r="DO6" s="38">
        <f t="shared" si="3"/>
      </c>
      <c r="DP6" s="38">
        <f t="shared" si="3"/>
      </c>
      <c r="DQ6" s="38">
        <f t="shared" si="3"/>
      </c>
      <c r="DR6" s="38">
        <f t="shared" si="3"/>
      </c>
      <c r="DS6" s="38">
        <f t="shared" si="3"/>
      </c>
      <c r="DT6" s="38">
        <f t="shared" si="3"/>
      </c>
      <c r="DU6" s="38">
        <f t="shared" si="3"/>
      </c>
      <c r="DV6" s="38">
        <f t="shared" si="3"/>
      </c>
      <c r="DW6" s="38">
        <f t="shared" si="3"/>
      </c>
      <c r="DX6" s="38">
        <f t="shared" si="3"/>
      </c>
      <c r="DY6" s="38">
        <f t="shared" si="3"/>
      </c>
      <c r="DZ6" s="38">
        <f t="shared" si="3"/>
      </c>
      <c r="EA6" s="38">
        <f t="shared" si="3"/>
      </c>
      <c r="EB6" s="38">
        <f t="shared" si="3"/>
      </c>
      <c r="EC6" s="38">
        <f t="shared" si="3"/>
      </c>
      <c r="ED6" s="38">
        <f t="shared" si="3"/>
      </c>
      <c r="EE6" s="38">
        <f t="shared" si="3"/>
      </c>
      <c r="EF6" s="38">
        <f aca="true" t="shared" si="4" ref="EF6:FK6">IF(COUNTBLANK(EF5)=1,"",$B$479)</f>
      </c>
      <c r="EG6" s="38">
        <f t="shared" si="4"/>
      </c>
      <c r="EH6" s="38">
        <f t="shared" si="4"/>
      </c>
      <c r="EI6" s="38">
        <f t="shared" si="4"/>
      </c>
      <c r="EJ6" s="38">
        <f t="shared" si="4"/>
      </c>
      <c r="EK6" s="38">
        <f t="shared" si="4"/>
      </c>
      <c r="EL6" s="38">
        <f t="shared" si="4"/>
      </c>
      <c r="EM6" s="38">
        <f t="shared" si="4"/>
      </c>
      <c r="EN6" s="38">
        <f t="shared" si="4"/>
      </c>
      <c r="EO6" s="38">
        <f t="shared" si="4"/>
      </c>
      <c r="EP6" s="38">
        <f t="shared" si="4"/>
      </c>
      <c r="EQ6" s="38">
        <f t="shared" si="4"/>
      </c>
      <c r="ER6" s="38">
        <f t="shared" si="4"/>
      </c>
      <c r="ES6" s="38">
        <f t="shared" si="4"/>
      </c>
      <c r="ET6" s="38">
        <f t="shared" si="4"/>
      </c>
      <c r="EU6" s="38">
        <f t="shared" si="4"/>
      </c>
      <c r="EV6" s="38">
        <f t="shared" si="4"/>
      </c>
      <c r="EW6" s="38">
        <f t="shared" si="4"/>
      </c>
      <c r="EX6" s="38">
        <f t="shared" si="4"/>
      </c>
      <c r="EY6" s="38">
        <f t="shared" si="4"/>
      </c>
      <c r="EZ6" s="38">
        <f t="shared" si="4"/>
      </c>
      <c r="FA6" s="38">
        <f t="shared" si="4"/>
      </c>
      <c r="FB6" s="38">
        <f t="shared" si="4"/>
      </c>
      <c r="FC6" s="38">
        <f t="shared" si="4"/>
      </c>
      <c r="FD6" s="38">
        <f t="shared" si="4"/>
      </c>
      <c r="FE6" s="38">
        <f t="shared" si="4"/>
      </c>
      <c r="FF6" s="38">
        <f t="shared" si="4"/>
      </c>
      <c r="FG6" s="38">
        <f t="shared" si="4"/>
      </c>
      <c r="FH6" s="38">
        <f t="shared" si="4"/>
      </c>
      <c r="FI6" s="38">
        <f t="shared" si="4"/>
      </c>
      <c r="FJ6" s="38">
        <f t="shared" si="4"/>
      </c>
      <c r="FK6" s="38">
        <f t="shared" si="4"/>
      </c>
      <c r="FL6" s="38">
        <f aca="true" t="shared" si="5" ref="FL6:GP6">IF(COUNTBLANK(FL5)=1,"",$B$479)</f>
      </c>
      <c r="FM6" s="38">
        <f t="shared" si="5"/>
      </c>
      <c r="FN6" s="38">
        <f t="shared" si="5"/>
      </c>
      <c r="FO6" s="38">
        <f t="shared" si="5"/>
      </c>
      <c r="FP6" s="38">
        <f t="shared" si="5"/>
      </c>
      <c r="FQ6" s="38">
        <f t="shared" si="5"/>
      </c>
      <c r="FR6" s="38">
        <f t="shared" si="5"/>
      </c>
      <c r="FS6" s="38">
        <f t="shared" si="5"/>
      </c>
      <c r="FT6" s="38">
        <f t="shared" si="5"/>
      </c>
      <c r="FU6" s="38">
        <f t="shared" si="5"/>
      </c>
      <c r="FV6" s="38">
        <f t="shared" si="5"/>
      </c>
      <c r="FW6" s="38">
        <f t="shared" si="5"/>
      </c>
      <c r="FX6" s="38">
        <f t="shared" si="5"/>
      </c>
      <c r="FY6" s="38">
        <f t="shared" si="5"/>
      </c>
      <c r="FZ6" s="38">
        <f t="shared" si="5"/>
      </c>
      <c r="GA6" s="38">
        <f t="shared" si="5"/>
      </c>
      <c r="GB6" s="38">
        <f t="shared" si="5"/>
      </c>
      <c r="GC6" s="38">
        <f t="shared" si="5"/>
      </c>
      <c r="GD6" s="38">
        <f t="shared" si="5"/>
      </c>
      <c r="GE6" s="38">
        <f t="shared" si="5"/>
      </c>
      <c r="GF6" s="38">
        <f t="shared" si="5"/>
      </c>
      <c r="GG6" s="38">
        <f t="shared" si="5"/>
      </c>
      <c r="GH6" s="38">
        <f t="shared" si="5"/>
      </c>
      <c r="GI6" s="38">
        <f t="shared" si="5"/>
      </c>
      <c r="GJ6" s="38">
        <f t="shared" si="5"/>
      </c>
      <c r="GK6" s="38">
        <f t="shared" si="5"/>
      </c>
      <c r="GL6" s="38">
        <f t="shared" si="5"/>
      </c>
      <c r="GM6" s="38">
        <f t="shared" si="5"/>
      </c>
      <c r="GN6" s="38">
        <f t="shared" si="5"/>
      </c>
      <c r="GO6" s="38">
        <f t="shared" si="5"/>
      </c>
      <c r="GP6" s="38">
        <f t="shared" si="5"/>
      </c>
    </row>
    <row r="7" spans="1:198" s="35" customFormat="1" ht="12">
      <c r="A7" s="29"/>
      <c r="B7" s="191" t="s">
        <v>65</v>
      </c>
      <c r="C7" s="192"/>
      <c r="D7" s="193"/>
      <c r="E7" s="223"/>
      <c r="F7" s="224"/>
      <c r="G7" s="270"/>
      <c r="H7" s="39">
        <f aca="true" t="shared" si="6" ref="H7:BT7">IF(COUNTBLANK(H5)=1,"",1)</f>
      </c>
      <c r="I7" s="39">
        <f t="shared" si="6"/>
      </c>
      <c r="J7" s="39">
        <f t="shared" si="6"/>
      </c>
      <c r="K7" s="39">
        <f t="shared" si="6"/>
      </c>
      <c r="L7" s="39">
        <f t="shared" si="6"/>
      </c>
      <c r="M7" s="39">
        <f t="shared" si="6"/>
      </c>
      <c r="N7" s="39">
        <f t="shared" si="6"/>
      </c>
      <c r="O7" s="39">
        <f t="shared" si="6"/>
      </c>
      <c r="P7" s="39">
        <f t="shared" si="6"/>
      </c>
      <c r="Q7" s="39">
        <f t="shared" si="6"/>
      </c>
      <c r="R7" s="39">
        <f t="shared" si="6"/>
      </c>
      <c r="S7" s="39">
        <f t="shared" si="6"/>
      </c>
      <c r="T7" s="39">
        <f t="shared" si="6"/>
      </c>
      <c r="U7" s="39">
        <f t="shared" si="6"/>
      </c>
      <c r="V7" s="39">
        <f t="shared" si="6"/>
      </c>
      <c r="W7" s="39">
        <f t="shared" si="6"/>
      </c>
      <c r="X7" s="39">
        <f t="shared" si="6"/>
      </c>
      <c r="Y7" s="39">
        <f t="shared" si="6"/>
      </c>
      <c r="Z7" s="39">
        <f t="shared" si="6"/>
      </c>
      <c r="AA7" s="39">
        <f t="shared" si="6"/>
      </c>
      <c r="AB7" s="39">
        <f t="shared" si="6"/>
      </c>
      <c r="AC7" s="39">
        <f t="shared" si="6"/>
      </c>
      <c r="AD7" s="39">
        <f t="shared" si="6"/>
      </c>
      <c r="AE7" s="39">
        <f t="shared" si="6"/>
      </c>
      <c r="AF7" s="39">
        <f t="shared" si="6"/>
      </c>
      <c r="AG7" s="39">
        <f t="shared" si="6"/>
      </c>
      <c r="AH7" s="39">
        <f t="shared" si="6"/>
      </c>
      <c r="AI7" s="39">
        <f t="shared" si="6"/>
      </c>
      <c r="AJ7" s="39">
        <f t="shared" si="6"/>
      </c>
      <c r="AK7" s="39">
        <f t="shared" si="6"/>
      </c>
      <c r="AL7" s="39">
        <f t="shared" si="6"/>
      </c>
      <c r="AM7" s="39">
        <f t="shared" si="6"/>
      </c>
      <c r="AN7" s="39">
        <f t="shared" si="6"/>
      </c>
      <c r="AO7" s="39">
        <f t="shared" si="6"/>
      </c>
      <c r="AP7" s="39">
        <f t="shared" si="6"/>
      </c>
      <c r="AQ7" s="39">
        <f t="shared" si="6"/>
      </c>
      <c r="AR7" s="39">
        <f t="shared" si="6"/>
      </c>
      <c r="AS7" s="39">
        <f t="shared" si="6"/>
      </c>
      <c r="AT7" s="39">
        <f t="shared" si="6"/>
      </c>
      <c r="AU7" s="39">
        <f t="shared" si="6"/>
      </c>
      <c r="AV7" s="39">
        <f t="shared" si="6"/>
      </c>
      <c r="AW7" s="39">
        <f t="shared" si="6"/>
      </c>
      <c r="AX7" s="39">
        <f t="shared" si="6"/>
      </c>
      <c r="AY7" s="39">
        <f t="shared" si="6"/>
      </c>
      <c r="AZ7" s="39">
        <f t="shared" si="6"/>
      </c>
      <c r="BA7" s="39">
        <f t="shared" si="6"/>
      </c>
      <c r="BB7" s="39">
        <f t="shared" si="6"/>
      </c>
      <c r="BC7" s="39">
        <f t="shared" si="6"/>
      </c>
      <c r="BD7" s="39">
        <f t="shared" si="6"/>
      </c>
      <c r="BE7" s="39">
        <f t="shared" si="6"/>
      </c>
      <c r="BF7" s="39">
        <f t="shared" si="6"/>
      </c>
      <c r="BG7" s="39">
        <f t="shared" si="6"/>
      </c>
      <c r="BH7" s="39">
        <f t="shared" si="6"/>
      </c>
      <c r="BI7" s="39">
        <f t="shared" si="6"/>
      </c>
      <c r="BJ7" s="39">
        <f t="shared" si="6"/>
      </c>
      <c r="BK7" s="39">
        <f t="shared" si="6"/>
      </c>
      <c r="BL7" s="39">
        <f t="shared" si="6"/>
      </c>
      <c r="BM7" s="39">
        <f t="shared" si="6"/>
      </c>
      <c r="BN7" s="39">
        <f t="shared" si="6"/>
      </c>
      <c r="BO7" s="39">
        <f t="shared" si="6"/>
      </c>
      <c r="BP7" s="39">
        <f t="shared" si="6"/>
      </c>
      <c r="BQ7" s="39">
        <f t="shared" si="6"/>
      </c>
      <c r="BR7" s="39">
        <f t="shared" si="6"/>
      </c>
      <c r="BS7" s="39">
        <f t="shared" si="6"/>
      </c>
      <c r="BT7" s="39">
        <f t="shared" si="6"/>
      </c>
      <c r="BU7" s="39">
        <f aca="true" t="shared" si="7" ref="BU7:EF7">IF(COUNTBLANK(BU5)=1,"",1)</f>
      </c>
      <c r="BV7" s="39">
        <f t="shared" si="7"/>
      </c>
      <c r="BW7" s="39">
        <f t="shared" si="7"/>
      </c>
      <c r="BX7" s="39">
        <f t="shared" si="7"/>
      </c>
      <c r="BY7" s="39">
        <f t="shared" si="7"/>
      </c>
      <c r="BZ7" s="39">
        <f t="shared" si="7"/>
      </c>
      <c r="CA7" s="39">
        <f t="shared" si="7"/>
      </c>
      <c r="CB7" s="39">
        <f t="shared" si="7"/>
      </c>
      <c r="CC7" s="39">
        <f t="shared" si="7"/>
      </c>
      <c r="CD7" s="39">
        <f t="shared" si="7"/>
      </c>
      <c r="CE7" s="39">
        <f t="shared" si="7"/>
      </c>
      <c r="CF7" s="39">
        <f t="shared" si="7"/>
      </c>
      <c r="CG7" s="39">
        <f t="shared" si="7"/>
      </c>
      <c r="CH7" s="39">
        <f t="shared" si="7"/>
      </c>
      <c r="CI7" s="39">
        <f t="shared" si="7"/>
      </c>
      <c r="CJ7" s="39">
        <f t="shared" si="7"/>
      </c>
      <c r="CK7" s="39">
        <f t="shared" si="7"/>
      </c>
      <c r="CL7" s="39">
        <f t="shared" si="7"/>
      </c>
      <c r="CM7" s="39">
        <f t="shared" si="7"/>
      </c>
      <c r="CN7" s="39">
        <f t="shared" si="7"/>
      </c>
      <c r="CO7" s="39">
        <f t="shared" si="7"/>
      </c>
      <c r="CP7" s="39">
        <f t="shared" si="7"/>
      </c>
      <c r="CQ7" s="39">
        <f t="shared" si="7"/>
      </c>
      <c r="CR7" s="39">
        <f t="shared" si="7"/>
      </c>
      <c r="CS7" s="39">
        <f t="shared" si="7"/>
      </c>
      <c r="CT7" s="39">
        <f t="shared" si="7"/>
      </c>
      <c r="CU7" s="39">
        <f t="shared" si="7"/>
      </c>
      <c r="CV7" s="39">
        <f t="shared" si="7"/>
      </c>
      <c r="CW7" s="39">
        <f t="shared" si="7"/>
      </c>
      <c r="CX7" s="39">
        <f t="shared" si="7"/>
      </c>
      <c r="CY7" s="39">
        <f t="shared" si="7"/>
      </c>
      <c r="CZ7" s="39">
        <f t="shared" si="7"/>
      </c>
      <c r="DA7" s="39">
        <f t="shared" si="7"/>
      </c>
      <c r="DB7" s="39">
        <f t="shared" si="7"/>
      </c>
      <c r="DC7" s="39">
        <f t="shared" si="7"/>
      </c>
      <c r="DD7" s="39">
        <f t="shared" si="7"/>
      </c>
      <c r="DE7" s="39">
        <f t="shared" si="7"/>
      </c>
      <c r="DF7" s="39">
        <f t="shared" si="7"/>
      </c>
      <c r="DG7" s="39">
        <f t="shared" si="7"/>
      </c>
      <c r="DH7" s="39">
        <f t="shared" si="7"/>
      </c>
      <c r="DI7" s="39">
        <f t="shared" si="7"/>
      </c>
      <c r="DJ7" s="39">
        <f t="shared" si="7"/>
      </c>
      <c r="DK7" s="39">
        <f t="shared" si="7"/>
      </c>
      <c r="DL7" s="39">
        <f t="shared" si="7"/>
      </c>
      <c r="DM7" s="39">
        <f t="shared" si="7"/>
      </c>
      <c r="DN7" s="39">
        <f t="shared" si="7"/>
      </c>
      <c r="DO7" s="39">
        <f t="shared" si="7"/>
      </c>
      <c r="DP7" s="39">
        <f t="shared" si="7"/>
      </c>
      <c r="DQ7" s="39">
        <f t="shared" si="7"/>
      </c>
      <c r="DR7" s="39">
        <f t="shared" si="7"/>
      </c>
      <c r="DS7" s="39">
        <f t="shared" si="7"/>
      </c>
      <c r="DT7" s="39">
        <f t="shared" si="7"/>
      </c>
      <c r="DU7" s="39">
        <f t="shared" si="7"/>
      </c>
      <c r="DV7" s="39">
        <f t="shared" si="7"/>
      </c>
      <c r="DW7" s="39">
        <f t="shared" si="7"/>
      </c>
      <c r="DX7" s="39">
        <f t="shared" si="7"/>
      </c>
      <c r="DY7" s="39">
        <f t="shared" si="7"/>
      </c>
      <c r="DZ7" s="39">
        <f t="shared" si="7"/>
      </c>
      <c r="EA7" s="39">
        <f t="shared" si="7"/>
      </c>
      <c r="EB7" s="39">
        <f t="shared" si="7"/>
      </c>
      <c r="EC7" s="39">
        <f t="shared" si="7"/>
      </c>
      <c r="ED7" s="39">
        <f t="shared" si="7"/>
      </c>
      <c r="EE7" s="39">
        <f t="shared" si="7"/>
      </c>
      <c r="EF7" s="39">
        <f t="shared" si="7"/>
      </c>
      <c r="EG7" s="39">
        <f aca="true" t="shared" si="8" ref="EG7:GP7">IF(COUNTBLANK(EG5)=1,"",1)</f>
      </c>
      <c r="EH7" s="39">
        <f t="shared" si="8"/>
      </c>
      <c r="EI7" s="39">
        <f t="shared" si="8"/>
      </c>
      <c r="EJ7" s="39">
        <f t="shared" si="8"/>
      </c>
      <c r="EK7" s="39">
        <f t="shared" si="8"/>
      </c>
      <c r="EL7" s="39">
        <f t="shared" si="8"/>
      </c>
      <c r="EM7" s="39">
        <f t="shared" si="8"/>
      </c>
      <c r="EN7" s="39">
        <f t="shared" si="8"/>
      </c>
      <c r="EO7" s="39">
        <f t="shared" si="8"/>
      </c>
      <c r="EP7" s="39">
        <f t="shared" si="8"/>
      </c>
      <c r="EQ7" s="39">
        <f t="shared" si="8"/>
      </c>
      <c r="ER7" s="39">
        <f t="shared" si="8"/>
      </c>
      <c r="ES7" s="39">
        <f t="shared" si="8"/>
      </c>
      <c r="ET7" s="39">
        <f t="shared" si="8"/>
      </c>
      <c r="EU7" s="39">
        <f t="shared" si="8"/>
      </c>
      <c r="EV7" s="39">
        <f t="shared" si="8"/>
      </c>
      <c r="EW7" s="39">
        <f t="shared" si="8"/>
      </c>
      <c r="EX7" s="39">
        <f t="shared" si="8"/>
      </c>
      <c r="EY7" s="39">
        <f t="shared" si="8"/>
      </c>
      <c r="EZ7" s="39">
        <f t="shared" si="8"/>
      </c>
      <c r="FA7" s="39">
        <f t="shared" si="8"/>
      </c>
      <c r="FB7" s="39">
        <f t="shared" si="8"/>
      </c>
      <c r="FC7" s="39">
        <f t="shared" si="8"/>
      </c>
      <c r="FD7" s="39">
        <f t="shared" si="8"/>
      </c>
      <c r="FE7" s="39">
        <f t="shared" si="8"/>
      </c>
      <c r="FF7" s="39">
        <f t="shared" si="8"/>
      </c>
      <c r="FG7" s="39">
        <f t="shared" si="8"/>
      </c>
      <c r="FH7" s="39">
        <f t="shared" si="8"/>
      </c>
      <c r="FI7" s="39">
        <f t="shared" si="8"/>
      </c>
      <c r="FJ7" s="39">
        <f t="shared" si="8"/>
      </c>
      <c r="FK7" s="39">
        <f t="shared" si="8"/>
      </c>
      <c r="FL7" s="39">
        <f t="shared" si="8"/>
      </c>
      <c r="FM7" s="39">
        <f t="shared" si="8"/>
      </c>
      <c r="FN7" s="39">
        <f t="shared" si="8"/>
      </c>
      <c r="FO7" s="39">
        <f t="shared" si="8"/>
      </c>
      <c r="FP7" s="39">
        <f t="shared" si="8"/>
      </c>
      <c r="FQ7" s="39">
        <f t="shared" si="8"/>
      </c>
      <c r="FR7" s="39">
        <f t="shared" si="8"/>
      </c>
      <c r="FS7" s="39">
        <f t="shared" si="8"/>
      </c>
      <c r="FT7" s="39">
        <f t="shared" si="8"/>
      </c>
      <c r="FU7" s="39">
        <f t="shared" si="8"/>
      </c>
      <c r="FV7" s="39">
        <f t="shared" si="8"/>
      </c>
      <c r="FW7" s="39">
        <f t="shared" si="8"/>
      </c>
      <c r="FX7" s="39">
        <f t="shared" si="8"/>
      </c>
      <c r="FY7" s="39">
        <f t="shared" si="8"/>
      </c>
      <c r="FZ7" s="39">
        <f t="shared" si="8"/>
      </c>
      <c r="GA7" s="39">
        <f t="shared" si="8"/>
      </c>
      <c r="GB7" s="39">
        <f t="shared" si="8"/>
      </c>
      <c r="GC7" s="39">
        <f t="shared" si="8"/>
      </c>
      <c r="GD7" s="39">
        <f t="shared" si="8"/>
      </c>
      <c r="GE7" s="39">
        <f t="shared" si="8"/>
      </c>
      <c r="GF7" s="39">
        <f t="shared" si="8"/>
      </c>
      <c r="GG7" s="39">
        <f t="shared" si="8"/>
      </c>
      <c r="GH7" s="39">
        <f t="shared" si="8"/>
      </c>
      <c r="GI7" s="39">
        <f t="shared" si="8"/>
      </c>
      <c r="GJ7" s="39">
        <f t="shared" si="8"/>
      </c>
      <c r="GK7" s="39">
        <f t="shared" si="8"/>
      </c>
      <c r="GL7" s="39">
        <f t="shared" si="8"/>
      </c>
      <c r="GM7" s="39">
        <f t="shared" si="8"/>
      </c>
      <c r="GN7" s="39">
        <f t="shared" si="8"/>
      </c>
      <c r="GO7" s="39">
        <f t="shared" si="8"/>
      </c>
      <c r="GP7" s="39">
        <f t="shared" si="8"/>
      </c>
    </row>
    <row r="8" spans="1:198" s="35" customFormat="1" ht="33.75" customHeight="1">
      <c r="A8" s="29"/>
      <c r="B8" s="191" t="s">
        <v>80</v>
      </c>
      <c r="C8" s="192"/>
      <c r="D8" s="193"/>
      <c r="E8" s="223"/>
      <c r="F8" s="224"/>
      <c r="G8" s="270"/>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row>
    <row r="9" spans="1:198" s="35" customFormat="1" ht="33.75" customHeight="1">
      <c r="A9" s="29"/>
      <c r="B9" s="191" t="s">
        <v>105</v>
      </c>
      <c r="C9" s="192"/>
      <c r="D9" s="193"/>
      <c r="E9" s="223"/>
      <c r="F9" s="224"/>
      <c r="G9" s="270"/>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6"/>
      <c r="CQ9" s="186"/>
      <c r="CR9" s="186"/>
      <c r="CS9" s="186"/>
      <c r="CT9" s="186"/>
      <c r="CU9" s="186"/>
      <c r="CV9" s="186"/>
      <c r="CW9" s="186"/>
      <c r="CX9" s="186"/>
      <c r="CY9" s="186"/>
      <c r="CZ9" s="186"/>
      <c r="DA9" s="186"/>
      <c r="DB9" s="186"/>
      <c r="DC9" s="186"/>
      <c r="DD9" s="186"/>
      <c r="DE9" s="186"/>
      <c r="DF9" s="186"/>
      <c r="DG9" s="186"/>
      <c r="DH9" s="186"/>
      <c r="DI9" s="186"/>
      <c r="DJ9" s="186"/>
      <c r="DK9" s="186"/>
      <c r="DL9" s="186"/>
      <c r="DM9" s="186"/>
      <c r="DN9" s="186"/>
      <c r="DO9" s="186"/>
      <c r="DP9" s="186"/>
      <c r="DQ9" s="186"/>
      <c r="DR9" s="186"/>
      <c r="DS9" s="186"/>
      <c r="DT9" s="186"/>
      <c r="DU9" s="186"/>
      <c r="DV9" s="186"/>
      <c r="DW9" s="186"/>
      <c r="DX9" s="186"/>
      <c r="DY9" s="186"/>
      <c r="DZ9" s="186"/>
      <c r="EA9" s="186"/>
      <c r="EB9" s="186"/>
      <c r="EC9" s="186"/>
      <c r="ED9" s="186"/>
      <c r="EE9" s="186"/>
      <c r="EF9" s="186"/>
      <c r="EG9" s="186"/>
      <c r="EH9" s="186"/>
      <c r="EI9" s="186"/>
      <c r="EJ9" s="186"/>
      <c r="EK9" s="186"/>
      <c r="EL9" s="186"/>
      <c r="EM9" s="186"/>
      <c r="EN9" s="186"/>
      <c r="EO9" s="186"/>
      <c r="EP9" s="186"/>
      <c r="EQ9" s="186"/>
      <c r="ER9" s="186"/>
      <c r="ES9" s="186"/>
      <c r="ET9" s="186"/>
      <c r="EU9" s="186"/>
      <c r="EV9" s="186"/>
      <c r="EW9" s="186"/>
      <c r="EX9" s="186"/>
      <c r="EY9" s="186"/>
      <c r="EZ9" s="186"/>
      <c r="FA9" s="186"/>
      <c r="FB9" s="186"/>
      <c r="FC9" s="186"/>
      <c r="FD9" s="186"/>
      <c r="FE9" s="186"/>
      <c r="FF9" s="186"/>
      <c r="FG9" s="186"/>
      <c r="FH9" s="186"/>
      <c r="FI9" s="186"/>
      <c r="FJ9" s="186"/>
      <c r="FK9" s="186"/>
      <c r="FL9" s="186"/>
      <c r="FM9" s="186"/>
      <c r="FN9" s="186"/>
      <c r="FO9" s="186"/>
      <c r="FP9" s="186"/>
      <c r="FQ9" s="186"/>
      <c r="FR9" s="186"/>
      <c r="FS9" s="186"/>
      <c r="FT9" s="186"/>
      <c r="FU9" s="186"/>
      <c r="FV9" s="186"/>
      <c r="FW9" s="186"/>
      <c r="FX9" s="186"/>
      <c r="FY9" s="186"/>
      <c r="FZ9" s="186"/>
      <c r="GA9" s="186"/>
      <c r="GB9" s="186"/>
      <c r="GC9" s="186"/>
      <c r="GD9" s="186"/>
      <c r="GE9" s="186"/>
      <c r="GF9" s="186"/>
      <c r="GG9" s="186"/>
      <c r="GH9" s="186"/>
      <c r="GI9" s="186"/>
      <c r="GJ9" s="186"/>
      <c r="GK9" s="186"/>
      <c r="GL9" s="186"/>
      <c r="GM9" s="186"/>
      <c r="GN9" s="186"/>
      <c r="GO9" s="186"/>
      <c r="GP9" s="186"/>
    </row>
    <row r="10" spans="2:198" ht="12">
      <c r="B10" s="191" t="s">
        <v>106</v>
      </c>
      <c r="C10" s="192"/>
      <c r="D10" s="193"/>
      <c r="E10" s="40">
        <f>IF(G10="","",SUM(F10,G10))</f>
      </c>
      <c r="F10" s="41">
        <f>IF(H10="","",SUM(H11:GP11))</f>
      </c>
      <c r="G10" s="153"/>
      <c r="H10" s="43">
        <f>IF(H68="","",LEFT(RIGHT(H73,7),6)*1)</f>
      </c>
      <c r="I10" s="43">
        <f aca="true" t="shared" si="9" ref="I10:W10">IF(I68="","",LEFT(RIGHT(I73,7),6)*1)</f>
      </c>
      <c r="J10" s="43">
        <f t="shared" si="9"/>
      </c>
      <c r="K10" s="43">
        <f t="shared" si="9"/>
      </c>
      <c r="L10" s="43">
        <f t="shared" si="9"/>
      </c>
      <c r="M10" s="43">
        <f t="shared" si="9"/>
      </c>
      <c r="N10" s="43">
        <f t="shared" si="9"/>
      </c>
      <c r="O10" s="43">
        <f t="shared" si="9"/>
      </c>
      <c r="P10" s="43">
        <f t="shared" si="9"/>
      </c>
      <c r="Q10" s="43">
        <f t="shared" si="9"/>
      </c>
      <c r="R10" s="43">
        <f t="shared" si="9"/>
      </c>
      <c r="S10" s="43">
        <f t="shared" si="9"/>
      </c>
      <c r="T10" s="43">
        <f t="shared" si="9"/>
      </c>
      <c r="U10" s="43">
        <f t="shared" si="9"/>
      </c>
      <c r="V10" s="43">
        <f t="shared" si="9"/>
      </c>
      <c r="W10" s="43">
        <f t="shared" si="9"/>
      </c>
      <c r="X10" s="43">
        <f aca="true" t="shared" si="10" ref="X10:AG10">IF(X68="","",LEFT(RIGHT(X73,7),6)*1)</f>
      </c>
      <c r="Y10" s="43">
        <f t="shared" si="10"/>
      </c>
      <c r="Z10" s="43">
        <f t="shared" si="10"/>
      </c>
      <c r="AA10" s="43">
        <f t="shared" si="10"/>
      </c>
      <c r="AB10" s="43">
        <f t="shared" si="10"/>
      </c>
      <c r="AC10" s="43">
        <f t="shared" si="10"/>
      </c>
      <c r="AD10" s="43">
        <f t="shared" si="10"/>
      </c>
      <c r="AE10" s="43">
        <f t="shared" si="10"/>
      </c>
      <c r="AF10" s="43">
        <f t="shared" si="10"/>
      </c>
      <c r="AG10" s="43">
        <f t="shared" si="10"/>
      </c>
      <c r="AH10" s="43">
        <f aca="true" t="shared" si="11" ref="AH10:AP10">IF(AH68="","",LEFT(RIGHT(AH73,7),6)*1)</f>
      </c>
      <c r="AI10" s="43">
        <f t="shared" si="11"/>
      </c>
      <c r="AJ10" s="43">
        <f t="shared" si="11"/>
      </c>
      <c r="AK10" s="43">
        <f t="shared" si="11"/>
      </c>
      <c r="AL10" s="43">
        <f t="shared" si="11"/>
      </c>
      <c r="AM10" s="43">
        <f t="shared" si="11"/>
      </c>
      <c r="AN10" s="43">
        <f t="shared" si="11"/>
      </c>
      <c r="AO10" s="43">
        <f t="shared" si="11"/>
      </c>
      <c r="AP10" s="43">
        <f t="shared" si="11"/>
      </c>
      <c r="AQ10" s="43">
        <f aca="true" t="shared" si="12" ref="AQ10:DB10">IF(AQ68="","",LEFT(RIGHT(AQ73,7),6)*1)</f>
      </c>
      <c r="AR10" s="43">
        <f t="shared" si="12"/>
      </c>
      <c r="AS10" s="43">
        <f t="shared" si="12"/>
      </c>
      <c r="AT10" s="43">
        <f t="shared" si="12"/>
      </c>
      <c r="AU10" s="43">
        <f t="shared" si="12"/>
      </c>
      <c r="AV10" s="43">
        <f t="shared" si="12"/>
      </c>
      <c r="AW10" s="43">
        <f t="shared" si="12"/>
      </c>
      <c r="AX10" s="43">
        <f t="shared" si="12"/>
      </c>
      <c r="AY10" s="43">
        <f t="shared" si="12"/>
      </c>
      <c r="AZ10" s="43">
        <f t="shared" si="12"/>
      </c>
      <c r="BA10" s="43">
        <f t="shared" si="12"/>
      </c>
      <c r="BB10" s="43">
        <f t="shared" si="12"/>
      </c>
      <c r="BC10" s="43">
        <f t="shared" si="12"/>
      </c>
      <c r="BD10" s="43">
        <f t="shared" si="12"/>
      </c>
      <c r="BE10" s="43">
        <f t="shared" si="12"/>
      </c>
      <c r="BF10" s="43">
        <f t="shared" si="12"/>
      </c>
      <c r="BG10" s="43">
        <f t="shared" si="12"/>
      </c>
      <c r="BH10" s="43">
        <f t="shared" si="12"/>
      </c>
      <c r="BI10" s="43">
        <f t="shared" si="12"/>
      </c>
      <c r="BJ10" s="43">
        <f t="shared" si="12"/>
      </c>
      <c r="BK10" s="43">
        <f t="shared" si="12"/>
      </c>
      <c r="BL10" s="43">
        <f t="shared" si="12"/>
      </c>
      <c r="BM10" s="43">
        <f t="shared" si="12"/>
      </c>
      <c r="BN10" s="43">
        <f t="shared" si="12"/>
      </c>
      <c r="BO10" s="43">
        <f t="shared" si="12"/>
      </c>
      <c r="BP10" s="43">
        <f t="shared" si="12"/>
      </c>
      <c r="BQ10" s="43">
        <f t="shared" si="12"/>
      </c>
      <c r="BR10" s="43">
        <f t="shared" si="12"/>
      </c>
      <c r="BS10" s="43">
        <f t="shared" si="12"/>
      </c>
      <c r="BT10" s="43">
        <f t="shared" si="12"/>
      </c>
      <c r="BU10" s="43">
        <f t="shared" si="12"/>
      </c>
      <c r="BV10" s="43">
        <f t="shared" si="12"/>
      </c>
      <c r="BW10" s="43">
        <f t="shared" si="12"/>
      </c>
      <c r="BX10" s="43">
        <f t="shared" si="12"/>
      </c>
      <c r="BY10" s="43">
        <f t="shared" si="12"/>
      </c>
      <c r="BZ10" s="43">
        <f t="shared" si="12"/>
      </c>
      <c r="CA10" s="43">
        <f t="shared" si="12"/>
      </c>
      <c r="CB10" s="43">
        <f t="shared" si="12"/>
      </c>
      <c r="CC10" s="43">
        <f t="shared" si="12"/>
      </c>
      <c r="CD10" s="43">
        <f t="shared" si="12"/>
      </c>
      <c r="CE10" s="43">
        <f t="shared" si="12"/>
      </c>
      <c r="CF10" s="43">
        <f t="shared" si="12"/>
      </c>
      <c r="CG10" s="43">
        <f t="shared" si="12"/>
      </c>
      <c r="CH10" s="43">
        <f t="shared" si="12"/>
      </c>
      <c r="CI10" s="43">
        <f t="shared" si="12"/>
      </c>
      <c r="CJ10" s="43">
        <f t="shared" si="12"/>
      </c>
      <c r="CK10" s="43">
        <f t="shared" si="12"/>
      </c>
      <c r="CL10" s="43">
        <f t="shared" si="12"/>
      </c>
      <c r="CM10" s="43">
        <f t="shared" si="12"/>
      </c>
      <c r="CN10" s="43">
        <f t="shared" si="12"/>
      </c>
      <c r="CO10" s="43">
        <f t="shared" si="12"/>
      </c>
      <c r="CP10" s="43">
        <f t="shared" si="12"/>
      </c>
      <c r="CQ10" s="43">
        <f t="shared" si="12"/>
      </c>
      <c r="CR10" s="43">
        <f t="shared" si="12"/>
      </c>
      <c r="CS10" s="43">
        <f t="shared" si="12"/>
      </c>
      <c r="CT10" s="43">
        <f t="shared" si="12"/>
      </c>
      <c r="CU10" s="43">
        <f t="shared" si="12"/>
      </c>
      <c r="CV10" s="43">
        <f t="shared" si="12"/>
      </c>
      <c r="CW10" s="43">
        <f t="shared" si="12"/>
      </c>
      <c r="CX10" s="43">
        <f t="shared" si="12"/>
      </c>
      <c r="CY10" s="43">
        <f t="shared" si="12"/>
      </c>
      <c r="CZ10" s="43">
        <f t="shared" si="12"/>
      </c>
      <c r="DA10" s="43">
        <f t="shared" si="12"/>
      </c>
      <c r="DB10" s="43">
        <f t="shared" si="12"/>
      </c>
      <c r="DC10" s="43">
        <f aca="true" t="shared" si="13" ref="DC10:FN10">IF(DC68="","",LEFT(RIGHT(DC73,7),6)*1)</f>
      </c>
      <c r="DD10" s="43">
        <f t="shared" si="13"/>
      </c>
      <c r="DE10" s="43">
        <f t="shared" si="13"/>
      </c>
      <c r="DF10" s="43">
        <f t="shared" si="13"/>
      </c>
      <c r="DG10" s="43">
        <f t="shared" si="13"/>
      </c>
      <c r="DH10" s="43">
        <f t="shared" si="13"/>
      </c>
      <c r="DI10" s="43">
        <f t="shared" si="13"/>
      </c>
      <c r="DJ10" s="43">
        <f t="shared" si="13"/>
      </c>
      <c r="DK10" s="43">
        <f t="shared" si="13"/>
      </c>
      <c r="DL10" s="43">
        <f t="shared" si="13"/>
      </c>
      <c r="DM10" s="43">
        <f t="shared" si="13"/>
      </c>
      <c r="DN10" s="43">
        <f t="shared" si="13"/>
      </c>
      <c r="DO10" s="43">
        <f t="shared" si="13"/>
      </c>
      <c r="DP10" s="43">
        <f t="shared" si="13"/>
      </c>
      <c r="DQ10" s="43">
        <f t="shared" si="13"/>
      </c>
      <c r="DR10" s="43">
        <f t="shared" si="13"/>
      </c>
      <c r="DS10" s="43">
        <f t="shared" si="13"/>
      </c>
      <c r="DT10" s="43">
        <f t="shared" si="13"/>
      </c>
      <c r="DU10" s="43">
        <f t="shared" si="13"/>
      </c>
      <c r="DV10" s="43">
        <f t="shared" si="13"/>
      </c>
      <c r="DW10" s="43">
        <f t="shared" si="13"/>
      </c>
      <c r="DX10" s="43">
        <f t="shared" si="13"/>
      </c>
      <c r="DY10" s="43">
        <f t="shared" si="13"/>
      </c>
      <c r="DZ10" s="43">
        <f t="shared" si="13"/>
      </c>
      <c r="EA10" s="43">
        <f t="shared" si="13"/>
      </c>
      <c r="EB10" s="43">
        <f t="shared" si="13"/>
      </c>
      <c r="EC10" s="43">
        <f t="shared" si="13"/>
      </c>
      <c r="ED10" s="43">
        <f t="shared" si="13"/>
      </c>
      <c r="EE10" s="43">
        <f t="shared" si="13"/>
      </c>
      <c r="EF10" s="43">
        <f t="shared" si="13"/>
      </c>
      <c r="EG10" s="43">
        <f t="shared" si="13"/>
      </c>
      <c r="EH10" s="43">
        <f t="shared" si="13"/>
      </c>
      <c r="EI10" s="43">
        <f t="shared" si="13"/>
      </c>
      <c r="EJ10" s="43">
        <f t="shared" si="13"/>
      </c>
      <c r="EK10" s="43">
        <f t="shared" si="13"/>
      </c>
      <c r="EL10" s="43">
        <f t="shared" si="13"/>
      </c>
      <c r="EM10" s="43">
        <f t="shared" si="13"/>
      </c>
      <c r="EN10" s="43">
        <f t="shared" si="13"/>
      </c>
      <c r="EO10" s="43">
        <f t="shared" si="13"/>
      </c>
      <c r="EP10" s="43">
        <f t="shared" si="13"/>
      </c>
      <c r="EQ10" s="43">
        <f t="shared" si="13"/>
      </c>
      <c r="ER10" s="43">
        <f t="shared" si="13"/>
      </c>
      <c r="ES10" s="43">
        <f t="shared" si="13"/>
      </c>
      <c r="ET10" s="43">
        <f t="shared" si="13"/>
      </c>
      <c r="EU10" s="43">
        <f t="shared" si="13"/>
      </c>
      <c r="EV10" s="43">
        <f t="shared" si="13"/>
      </c>
      <c r="EW10" s="43">
        <f t="shared" si="13"/>
      </c>
      <c r="EX10" s="43">
        <f t="shared" si="13"/>
      </c>
      <c r="EY10" s="43">
        <f t="shared" si="13"/>
      </c>
      <c r="EZ10" s="43">
        <f t="shared" si="13"/>
      </c>
      <c r="FA10" s="43">
        <f t="shared" si="13"/>
      </c>
      <c r="FB10" s="43">
        <f t="shared" si="13"/>
      </c>
      <c r="FC10" s="43">
        <f t="shared" si="13"/>
      </c>
      <c r="FD10" s="43">
        <f t="shared" si="13"/>
      </c>
      <c r="FE10" s="43">
        <f t="shared" si="13"/>
      </c>
      <c r="FF10" s="43">
        <f t="shared" si="13"/>
      </c>
      <c r="FG10" s="43">
        <f t="shared" si="13"/>
      </c>
      <c r="FH10" s="43">
        <f t="shared" si="13"/>
      </c>
      <c r="FI10" s="43">
        <f t="shared" si="13"/>
      </c>
      <c r="FJ10" s="43">
        <f t="shared" si="13"/>
      </c>
      <c r="FK10" s="43">
        <f t="shared" si="13"/>
      </c>
      <c r="FL10" s="43">
        <f t="shared" si="13"/>
      </c>
      <c r="FM10" s="43">
        <f t="shared" si="13"/>
      </c>
      <c r="FN10" s="43">
        <f t="shared" si="13"/>
      </c>
      <c r="FO10" s="43">
        <f aca="true" t="shared" si="14" ref="FO10:GP10">IF(FO68="","",LEFT(RIGHT(FO73,7),6)*1)</f>
      </c>
      <c r="FP10" s="43">
        <f t="shared" si="14"/>
      </c>
      <c r="FQ10" s="43">
        <f t="shared" si="14"/>
      </c>
      <c r="FR10" s="43">
        <f t="shared" si="14"/>
      </c>
      <c r="FS10" s="43">
        <f t="shared" si="14"/>
      </c>
      <c r="FT10" s="43">
        <f t="shared" si="14"/>
      </c>
      <c r="FU10" s="43">
        <f t="shared" si="14"/>
      </c>
      <c r="FV10" s="43">
        <f t="shared" si="14"/>
      </c>
      <c r="FW10" s="43">
        <f t="shared" si="14"/>
      </c>
      <c r="FX10" s="43">
        <f t="shared" si="14"/>
      </c>
      <c r="FY10" s="43">
        <f t="shared" si="14"/>
      </c>
      <c r="FZ10" s="43">
        <f t="shared" si="14"/>
      </c>
      <c r="GA10" s="43">
        <f t="shared" si="14"/>
      </c>
      <c r="GB10" s="43">
        <f t="shared" si="14"/>
      </c>
      <c r="GC10" s="43">
        <f t="shared" si="14"/>
      </c>
      <c r="GD10" s="43">
        <f t="shared" si="14"/>
      </c>
      <c r="GE10" s="43">
        <f t="shared" si="14"/>
      </c>
      <c r="GF10" s="43">
        <f t="shared" si="14"/>
      </c>
      <c r="GG10" s="43">
        <f t="shared" si="14"/>
      </c>
      <c r="GH10" s="43">
        <f t="shared" si="14"/>
      </c>
      <c r="GI10" s="43">
        <f t="shared" si="14"/>
      </c>
      <c r="GJ10" s="43">
        <f t="shared" si="14"/>
      </c>
      <c r="GK10" s="43">
        <f t="shared" si="14"/>
      </c>
      <c r="GL10" s="43">
        <f t="shared" si="14"/>
      </c>
      <c r="GM10" s="43">
        <f t="shared" si="14"/>
      </c>
      <c r="GN10" s="43">
        <f t="shared" si="14"/>
      </c>
      <c r="GO10" s="43">
        <f t="shared" si="14"/>
      </c>
      <c r="GP10" s="43">
        <f t="shared" si="14"/>
      </c>
    </row>
    <row r="11" spans="2:198" ht="11.25" hidden="1">
      <c r="B11" s="134"/>
      <c r="C11" s="135"/>
      <c r="D11" s="136"/>
      <c r="E11" s="44"/>
      <c r="F11" s="45"/>
      <c r="G11" s="46"/>
      <c r="H11" s="47">
        <f aca="true" t="shared" si="15" ref="H11:W11">IF(H10="","",H10*H7)</f>
      </c>
      <c r="I11" s="47">
        <f t="shared" si="15"/>
      </c>
      <c r="J11" s="47">
        <f t="shared" si="15"/>
      </c>
      <c r="K11" s="47">
        <f t="shared" si="15"/>
      </c>
      <c r="L11" s="47">
        <f t="shared" si="15"/>
      </c>
      <c r="M11" s="47">
        <f t="shared" si="15"/>
      </c>
      <c r="N11" s="47">
        <f t="shared" si="15"/>
      </c>
      <c r="O11" s="47">
        <f t="shared" si="15"/>
      </c>
      <c r="P11" s="47">
        <f t="shared" si="15"/>
      </c>
      <c r="Q11" s="47">
        <f t="shared" si="15"/>
      </c>
      <c r="R11" s="47">
        <f t="shared" si="15"/>
      </c>
      <c r="S11" s="47">
        <f t="shared" si="15"/>
      </c>
      <c r="T11" s="47">
        <f t="shared" si="15"/>
      </c>
      <c r="U11" s="47">
        <f t="shared" si="15"/>
      </c>
      <c r="V11" s="47">
        <f t="shared" si="15"/>
      </c>
      <c r="W11" s="47">
        <f t="shared" si="15"/>
      </c>
      <c r="X11" s="47">
        <f aca="true" t="shared" si="16" ref="X11:AG11">IF(X10="","",X10*X7)</f>
      </c>
      <c r="Y11" s="47">
        <f t="shared" si="16"/>
      </c>
      <c r="Z11" s="47">
        <f t="shared" si="16"/>
      </c>
      <c r="AA11" s="47">
        <f t="shared" si="16"/>
      </c>
      <c r="AB11" s="47">
        <f t="shared" si="16"/>
      </c>
      <c r="AC11" s="47">
        <f t="shared" si="16"/>
      </c>
      <c r="AD11" s="47">
        <f t="shared" si="16"/>
      </c>
      <c r="AE11" s="47">
        <f t="shared" si="16"/>
      </c>
      <c r="AF11" s="47">
        <f t="shared" si="16"/>
      </c>
      <c r="AG11" s="47">
        <f t="shared" si="16"/>
      </c>
      <c r="AH11" s="47">
        <f aca="true" t="shared" si="17" ref="AH11:AP11">IF(AH10="","",AH10*AH7)</f>
      </c>
      <c r="AI11" s="47">
        <f t="shared" si="17"/>
      </c>
      <c r="AJ11" s="47">
        <f t="shared" si="17"/>
      </c>
      <c r="AK11" s="47">
        <f t="shared" si="17"/>
      </c>
      <c r="AL11" s="47">
        <f t="shared" si="17"/>
      </c>
      <c r="AM11" s="47">
        <f t="shared" si="17"/>
      </c>
      <c r="AN11" s="47">
        <f t="shared" si="17"/>
      </c>
      <c r="AO11" s="47">
        <f t="shared" si="17"/>
      </c>
      <c r="AP11" s="47">
        <f t="shared" si="17"/>
      </c>
      <c r="AQ11" s="47">
        <f aca="true" t="shared" si="18" ref="AQ11:DB11">IF(AQ10="","",AQ10*AQ7)</f>
      </c>
      <c r="AR11" s="47">
        <f t="shared" si="18"/>
      </c>
      <c r="AS11" s="47">
        <f t="shared" si="18"/>
      </c>
      <c r="AT11" s="47">
        <f t="shared" si="18"/>
      </c>
      <c r="AU11" s="47">
        <f t="shared" si="18"/>
      </c>
      <c r="AV11" s="47">
        <f t="shared" si="18"/>
      </c>
      <c r="AW11" s="47">
        <f t="shared" si="18"/>
      </c>
      <c r="AX11" s="47">
        <f t="shared" si="18"/>
      </c>
      <c r="AY11" s="47">
        <f t="shared" si="18"/>
      </c>
      <c r="AZ11" s="47">
        <f t="shared" si="18"/>
      </c>
      <c r="BA11" s="47">
        <f t="shared" si="18"/>
      </c>
      <c r="BB11" s="47">
        <f t="shared" si="18"/>
      </c>
      <c r="BC11" s="47">
        <f t="shared" si="18"/>
      </c>
      <c r="BD11" s="47">
        <f t="shared" si="18"/>
      </c>
      <c r="BE11" s="47">
        <f t="shared" si="18"/>
      </c>
      <c r="BF11" s="47">
        <f t="shared" si="18"/>
      </c>
      <c r="BG11" s="47">
        <f t="shared" si="18"/>
      </c>
      <c r="BH11" s="47">
        <f t="shared" si="18"/>
      </c>
      <c r="BI11" s="47">
        <f t="shared" si="18"/>
      </c>
      <c r="BJ11" s="47">
        <f t="shared" si="18"/>
      </c>
      <c r="BK11" s="47">
        <f t="shared" si="18"/>
      </c>
      <c r="BL11" s="47">
        <f t="shared" si="18"/>
      </c>
      <c r="BM11" s="47">
        <f t="shared" si="18"/>
      </c>
      <c r="BN11" s="47">
        <f t="shared" si="18"/>
      </c>
      <c r="BO11" s="47">
        <f t="shared" si="18"/>
      </c>
      <c r="BP11" s="47">
        <f t="shared" si="18"/>
      </c>
      <c r="BQ11" s="47">
        <f t="shared" si="18"/>
      </c>
      <c r="BR11" s="47">
        <f t="shared" si="18"/>
      </c>
      <c r="BS11" s="47">
        <f t="shared" si="18"/>
      </c>
      <c r="BT11" s="47">
        <f t="shared" si="18"/>
      </c>
      <c r="BU11" s="47">
        <f t="shared" si="18"/>
      </c>
      <c r="BV11" s="47">
        <f t="shared" si="18"/>
      </c>
      <c r="BW11" s="47">
        <f t="shared" si="18"/>
      </c>
      <c r="BX11" s="47">
        <f t="shared" si="18"/>
      </c>
      <c r="BY11" s="47">
        <f t="shared" si="18"/>
      </c>
      <c r="BZ11" s="47">
        <f t="shared" si="18"/>
      </c>
      <c r="CA11" s="47">
        <f t="shared" si="18"/>
      </c>
      <c r="CB11" s="47">
        <f t="shared" si="18"/>
      </c>
      <c r="CC11" s="47">
        <f t="shared" si="18"/>
      </c>
      <c r="CD11" s="47">
        <f t="shared" si="18"/>
      </c>
      <c r="CE11" s="47">
        <f t="shared" si="18"/>
      </c>
      <c r="CF11" s="47">
        <f t="shared" si="18"/>
      </c>
      <c r="CG11" s="47">
        <f t="shared" si="18"/>
      </c>
      <c r="CH11" s="47">
        <f t="shared" si="18"/>
      </c>
      <c r="CI11" s="47">
        <f t="shared" si="18"/>
      </c>
      <c r="CJ11" s="47">
        <f t="shared" si="18"/>
      </c>
      <c r="CK11" s="47">
        <f t="shared" si="18"/>
      </c>
      <c r="CL11" s="47">
        <f t="shared" si="18"/>
      </c>
      <c r="CM11" s="47">
        <f t="shared" si="18"/>
      </c>
      <c r="CN11" s="47">
        <f t="shared" si="18"/>
      </c>
      <c r="CO11" s="47">
        <f t="shared" si="18"/>
      </c>
      <c r="CP11" s="47">
        <f t="shared" si="18"/>
      </c>
      <c r="CQ11" s="47">
        <f t="shared" si="18"/>
      </c>
      <c r="CR11" s="47">
        <f t="shared" si="18"/>
      </c>
      <c r="CS11" s="47">
        <f t="shared" si="18"/>
      </c>
      <c r="CT11" s="47">
        <f t="shared" si="18"/>
      </c>
      <c r="CU11" s="47">
        <f t="shared" si="18"/>
      </c>
      <c r="CV11" s="47">
        <f t="shared" si="18"/>
      </c>
      <c r="CW11" s="47">
        <f t="shared" si="18"/>
      </c>
      <c r="CX11" s="47">
        <f t="shared" si="18"/>
      </c>
      <c r="CY11" s="47">
        <f t="shared" si="18"/>
      </c>
      <c r="CZ11" s="47">
        <f t="shared" si="18"/>
      </c>
      <c r="DA11" s="47">
        <f t="shared" si="18"/>
      </c>
      <c r="DB11" s="47">
        <f t="shared" si="18"/>
      </c>
      <c r="DC11" s="47">
        <f aca="true" t="shared" si="19" ref="DC11:FN11">IF(DC10="","",DC10*DC7)</f>
      </c>
      <c r="DD11" s="47">
        <f t="shared" si="19"/>
      </c>
      <c r="DE11" s="47">
        <f t="shared" si="19"/>
      </c>
      <c r="DF11" s="47">
        <f t="shared" si="19"/>
      </c>
      <c r="DG11" s="47">
        <f t="shared" si="19"/>
      </c>
      <c r="DH11" s="47">
        <f t="shared" si="19"/>
      </c>
      <c r="DI11" s="47">
        <f t="shared" si="19"/>
      </c>
      <c r="DJ11" s="47">
        <f t="shared" si="19"/>
      </c>
      <c r="DK11" s="47">
        <f t="shared" si="19"/>
      </c>
      <c r="DL11" s="47">
        <f t="shared" si="19"/>
      </c>
      <c r="DM11" s="47">
        <f t="shared" si="19"/>
      </c>
      <c r="DN11" s="47">
        <f t="shared" si="19"/>
      </c>
      <c r="DO11" s="47">
        <f t="shared" si="19"/>
      </c>
      <c r="DP11" s="47">
        <f t="shared" si="19"/>
      </c>
      <c r="DQ11" s="47">
        <f t="shared" si="19"/>
      </c>
      <c r="DR11" s="47">
        <f t="shared" si="19"/>
      </c>
      <c r="DS11" s="47">
        <f t="shared" si="19"/>
      </c>
      <c r="DT11" s="47">
        <f t="shared" si="19"/>
      </c>
      <c r="DU11" s="47">
        <f t="shared" si="19"/>
      </c>
      <c r="DV11" s="47">
        <f t="shared" si="19"/>
      </c>
      <c r="DW11" s="47">
        <f t="shared" si="19"/>
      </c>
      <c r="DX11" s="47">
        <f t="shared" si="19"/>
      </c>
      <c r="DY11" s="47">
        <f t="shared" si="19"/>
      </c>
      <c r="DZ11" s="47">
        <f t="shared" si="19"/>
      </c>
      <c r="EA11" s="47">
        <f t="shared" si="19"/>
      </c>
      <c r="EB11" s="47">
        <f t="shared" si="19"/>
      </c>
      <c r="EC11" s="47">
        <f t="shared" si="19"/>
      </c>
      <c r="ED11" s="47">
        <f t="shared" si="19"/>
      </c>
      <c r="EE11" s="47">
        <f t="shared" si="19"/>
      </c>
      <c r="EF11" s="47">
        <f t="shared" si="19"/>
      </c>
      <c r="EG11" s="47">
        <f t="shared" si="19"/>
      </c>
      <c r="EH11" s="47">
        <f t="shared" si="19"/>
      </c>
      <c r="EI11" s="47">
        <f t="shared" si="19"/>
      </c>
      <c r="EJ11" s="47">
        <f t="shared" si="19"/>
      </c>
      <c r="EK11" s="47">
        <f t="shared" si="19"/>
      </c>
      <c r="EL11" s="47">
        <f t="shared" si="19"/>
      </c>
      <c r="EM11" s="47">
        <f t="shared" si="19"/>
      </c>
      <c r="EN11" s="47">
        <f t="shared" si="19"/>
      </c>
      <c r="EO11" s="47">
        <f t="shared" si="19"/>
      </c>
      <c r="EP11" s="47">
        <f t="shared" si="19"/>
      </c>
      <c r="EQ11" s="47">
        <f t="shared" si="19"/>
      </c>
      <c r="ER11" s="47">
        <f t="shared" si="19"/>
      </c>
      <c r="ES11" s="47">
        <f t="shared" si="19"/>
      </c>
      <c r="ET11" s="47">
        <f t="shared" si="19"/>
      </c>
      <c r="EU11" s="47">
        <f t="shared" si="19"/>
      </c>
      <c r="EV11" s="47">
        <f t="shared" si="19"/>
      </c>
      <c r="EW11" s="47">
        <f t="shared" si="19"/>
      </c>
      <c r="EX11" s="47">
        <f t="shared" si="19"/>
      </c>
      <c r="EY11" s="47">
        <f t="shared" si="19"/>
      </c>
      <c r="EZ11" s="47">
        <f t="shared" si="19"/>
      </c>
      <c r="FA11" s="47">
        <f t="shared" si="19"/>
      </c>
      <c r="FB11" s="47">
        <f t="shared" si="19"/>
      </c>
      <c r="FC11" s="47">
        <f t="shared" si="19"/>
      </c>
      <c r="FD11" s="47">
        <f t="shared" si="19"/>
      </c>
      <c r="FE11" s="47">
        <f t="shared" si="19"/>
      </c>
      <c r="FF11" s="47">
        <f t="shared" si="19"/>
      </c>
      <c r="FG11" s="47">
        <f t="shared" si="19"/>
      </c>
      <c r="FH11" s="47">
        <f t="shared" si="19"/>
      </c>
      <c r="FI11" s="47">
        <f t="shared" si="19"/>
      </c>
      <c r="FJ11" s="47">
        <f t="shared" si="19"/>
      </c>
      <c r="FK11" s="47">
        <f t="shared" si="19"/>
      </c>
      <c r="FL11" s="47">
        <f t="shared" si="19"/>
      </c>
      <c r="FM11" s="47">
        <f t="shared" si="19"/>
      </c>
      <c r="FN11" s="47">
        <f t="shared" si="19"/>
      </c>
      <c r="FO11" s="47">
        <f aca="true" t="shared" si="20" ref="FO11:GP11">IF(FO10="","",FO10*FO7)</f>
      </c>
      <c r="FP11" s="47">
        <f t="shared" si="20"/>
      </c>
      <c r="FQ11" s="47">
        <f t="shared" si="20"/>
      </c>
      <c r="FR11" s="47">
        <f t="shared" si="20"/>
      </c>
      <c r="FS11" s="47">
        <f t="shared" si="20"/>
      </c>
      <c r="FT11" s="47">
        <f t="shared" si="20"/>
      </c>
      <c r="FU11" s="47">
        <f t="shared" si="20"/>
      </c>
      <c r="FV11" s="47">
        <f t="shared" si="20"/>
      </c>
      <c r="FW11" s="47">
        <f t="shared" si="20"/>
      </c>
      <c r="FX11" s="47">
        <f t="shared" si="20"/>
      </c>
      <c r="FY11" s="47">
        <f t="shared" si="20"/>
      </c>
      <c r="FZ11" s="47">
        <f t="shared" si="20"/>
      </c>
      <c r="GA11" s="47">
        <f t="shared" si="20"/>
      </c>
      <c r="GB11" s="47">
        <f t="shared" si="20"/>
      </c>
      <c r="GC11" s="47">
        <f t="shared" si="20"/>
      </c>
      <c r="GD11" s="47">
        <f t="shared" si="20"/>
      </c>
      <c r="GE11" s="47">
        <f t="shared" si="20"/>
      </c>
      <c r="GF11" s="47">
        <f t="shared" si="20"/>
      </c>
      <c r="GG11" s="47">
        <f t="shared" si="20"/>
      </c>
      <c r="GH11" s="47">
        <f t="shared" si="20"/>
      </c>
      <c r="GI11" s="47">
        <f t="shared" si="20"/>
      </c>
      <c r="GJ11" s="47">
        <f t="shared" si="20"/>
      </c>
      <c r="GK11" s="47">
        <f t="shared" si="20"/>
      </c>
      <c r="GL11" s="47">
        <f t="shared" si="20"/>
      </c>
      <c r="GM11" s="47">
        <f t="shared" si="20"/>
      </c>
      <c r="GN11" s="47">
        <f t="shared" si="20"/>
      </c>
      <c r="GO11" s="47">
        <f t="shared" si="20"/>
      </c>
      <c r="GP11" s="47">
        <f t="shared" si="20"/>
      </c>
    </row>
    <row r="12" spans="2:198" ht="12">
      <c r="B12" s="191" t="s">
        <v>5</v>
      </c>
      <c r="C12" s="192"/>
      <c r="D12" s="193"/>
      <c r="E12" s="221">
        <f>IF(COUNTBLANK(E6)=1,"",$F$479)</f>
      </c>
      <c r="F12" s="222"/>
      <c r="G12" s="271"/>
      <c r="H12" s="39">
        <f aca="true" t="shared" si="21" ref="H12:AM12">IF(COUNTBLANK(H5)=1,"",$F$479)</f>
      </c>
      <c r="I12" s="39">
        <f t="shared" si="21"/>
      </c>
      <c r="J12" s="39">
        <f t="shared" si="21"/>
      </c>
      <c r="K12" s="39">
        <f t="shared" si="21"/>
      </c>
      <c r="L12" s="39">
        <f t="shared" si="21"/>
      </c>
      <c r="M12" s="39">
        <f t="shared" si="21"/>
      </c>
      <c r="N12" s="39">
        <f t="shared" si="21"/>
      </c>
      <c r="O12" s="39">
        <f t="shared" si="21"/>
      </c>
      <c r="P12" s="39">
        <f t="shared" si="21"/>
      </c>
      <c r="Q12" s="39">
        <f t="shared" si="21"/>
      </c>
      <c r="R12" s="39">
        <f t="shared" si="21"/>
      </c>
      <c r="S12" s="39">
        <f t="shared" si="21"/>
      </c>
      <c r="T12" s="39">
        <f t="shared" si="21"/>
      </c>
      <c r="U12" s="39">
        <f t="shared" si="21"/>
      </c>
      <c r="V12" s="39">
        <f t="shared" si="21"/>
      </c>
      <c r="W12" s="39">
        <f t="shared" si="21"/>
      </c>
      <c r="X12" s="39">
        <f t="shared" si="21"/>
      </c>
      <c r="Y12" s="39">
        <f t="shared" si="21"/>
      </c>
      <c r="Z12" s="39">
        <f t="shared" si="21"/>
      </c>
      <c r="AA12" s="39">
        <f t="shared" si="21"/>
      </c>
      <c r="AB12" s="39">
        <f t="shared" si="21"/>
      </c>
      <c r="AC12" s="39">
        <f t="shared" si="21"/>
      </c>
      <c r="AD12" s="39">
        <f t="shared" si="21"/>
      </c>
      <c r="AE12" s="39">
        <f t="shared" si="21"/>
      </c>
      <c r="AF12" s="39">
        <f t="shared" si="21"/>
      </c>
      <c r="AG12" s="39">
        <f t="shared" si="21"/>
      </c>
      <c r="AH12" s="39">
        <f t="shared" si="21"/>
      </c>
      <c r="AI12" s="39">
        <f t="shared" si="21"/>
      </c>
      <c r="AJ12" s="39">
        <f t="shared" si="21"/>
      </c>
      <c r="AK12" s="39">
        <f t="shared" si="21"/>
      </c>
      <c r="AL12" s="39">
        <f t="shared" si="21"/>
      </c>
      <c r="AM12" s="39">
        <f t="shared" si="21"/>
      </c>
      <c r="AN12" s="39">
        <f aca="true" t="shared" si="22" ref="AN12:BS12">IF(COUNTBLANK(AN5)=1,"",$F$479)</f>
      </c>
      <c r="AO12" s="39">
        <f t="shared" si="22"/>
      </c>
      <c r="AP12" s="39">
        <f t="shared" si="22"/>
      </c>
      <c r="AQ12" s="39">
        <f t="shared" si="22"/>
      </c>
      <c r="AR12" s="39">
        <f t="shared" si="22"/>
      </c>
      <c r="AS12" s="39">
        <f t="shared" si="22"/>
      </c>
      <c r="AT12" s="39">
        <f t="shared" si="22"/>
      </c>
      <c r="AU12" s="39">
        <f t="shared" si="22"/>
      </c>
      <c r="AV12" s="39">
        <f t="shared" si="22"/>
      </c>
      <c r="AW12" s="39">
        <f t="shared" si="22"/>
      </c>
      <c r="AX12" s="39">
        <f t="shared" si="22"/>
      </c>
      <c r="AY12" s="39">
        <f t="shared" si="22"/>
      </c>
      <c r="AZ12" s="39">
        <f t="shared" si="22"/>
      </c>
      <c r="BA12" s="39">
        <f t="shared" si="22"/>
      </c>
      <c r="BB12" s="39">
        <f t="shared" si="22"/>
      </c>
      <c r="BC12" s="39">
        <f t="shared" si="22"/>
      </c>
      <c r="BD12" s="39">
        <f t="shared" si="22"/>
      </c>
      <c r="BE12" s="39">
        <f t="shared" si="22"/>
      </c>
      <c r="BF12" s="39">
        <f t="shared" si="22"/>
      </c>
      <c r="BG12" s="39">
        <f t="shared" si="22"/>
      </c>
      <c r="BH12" s="39">
        <f t="shared" si="22"/>
      </c>
      <c r="BI12" s="39">
        <f t="shared" si="22"/>
      </c>
      <c r="BJ12" s="39">
        <f t="shared" si="22"/>
      </c>
      <c r="BK12" s="39">
        <f t="shared" si="22"/>
      </c>
      <c r="BL12" s="39">
        <f t="shared" si="22"/>
      </c>
      <c r="BM12" s="39">
        <f t="shared" si="22"/>
      </c>
      <c r="BN12" s="39">
        <f t="shared" si="22"/>
      </c>
      <c r="BO12" s="39">
        <f t="shared" si="22"/>
      </c>
      <c r="BP12" s="39">
        <f t="shared" si="22"/>
      </c>
      <c r="BQ12" s="39">
        <f t="shared" si="22"/>
      </c>
      <c r="BR12" s="39">
        <f t="shared" si="22"/>
      </c>
      <c r="BS12" s="39">
        <f t="shared" si="22"/>
      </c>
      <c r="BT12" s="39">
        <f aca="true" t="shared" si="23" ref="BT12:CY12">IF(COUNTBLANK(BT5)=1,"",$F$479)</f>
      </c>
      <c r="BU12" s="39">
        <f t="shared" si="23"/>
      </c>
      <c r="BV12" s="39">
        <f t="shared" si="23"/>
      </c>
      <c r="BW12" s="39">
        <f t="shared" si="23"/>
      </c>
      <c r="BX12" s="39">
        <f t="shared" si="23"/>
      </c>
      <c r="BY12" s="39">
        <f t="shared" si="23"/>
      </c>
      <c r="BZ12" s="39">
        <f t="shared" si="23"/>
      </c>
      <c r="CA12" s="39">
        <f t="shared" si="23"/>
      </c>
      <c r="CB12" s="39">
        <f t="shared" si="23"/>
      </c>
      <c r="CC12" s="39">
        <f t="shared" si="23"/>
      </c>
      <c r="CD12" s="39">
        <f t="shared" si="23"/>
      </c>
      <c r="CE12" s="39">
        <f t="shared" si="23"/>
      </c>
      <c r="CF12" s="39">
        <f t="shared" si="23"/>
      </c>
      <c r="CG12" s="39">
        <f t="shared" si="23"/>
      </c>
      <c r="CH12" s="39">
        <f t="shared" si="23"/>
      </c>
      <c r="CI12" s="39">
        <f t="shared" si="23"/>
      </c>
      <c r="CJ12" s="39">
        <f t="shared" si="23"/>
      </c>
      <c r="CK12" s="39">
        <f t="shared" si="23"/>
      </c>
      <c r="CL12" s="39">
        <f t="shared" si="23"/>
      </c>
      <c r="CM12" s="39">
        <f t="shared" si="23"/>
      </c>
      <c r="CN12" s="39">
        <f t="shared" si="23"/>
      </c>
      <c r="CO12" s="39">
        <f t="shared" si="23"/>
      </c>
      <c r="CP12" s="39">
        <f t="shared" si="23"/>
      </c>
      <c r="CQ12" s="39">
        <f t="shared" si="23"/>
      </c>
      <c r="CR12" s="39">
        <f t="shared" si="23"/>
      </c>
      <c r="CS12" s="39">
        <f t="shared" si="23"/>
      </c>
      <c r="CT12" s="39">
        <f t="shared" si="23"/>
      </c>
      <c r="CU12" s="39">
        <f t="shared" si="23"/>
      </c>
      <c r="CV12" s="39">
        <f t="shared" si="23"/>
      </c>
      <c r="CW12" s="39">
        <f t="shared" si="23"/>
      </c>
      <c r="CX12" s="39">
        <f t="shared" si="23"/>
      </c>
      <c r="CY12" s="39">
        <f t="shared" si="23"/>
      </c>
      <c r="CZ12" s="39">
        <f aca="true" t="shared" si="24" ref="CZ12:EE12">IF(COUNTBLANK(CZ5)=1,"",$F$479)</f>
      </c>
      <c r="DA12" s="39">
        <f t="shared" si="24"/>
      </c>
      <c r="DB12" s="39">
        <f t="shared" si="24"/>
      </c>
      <c r="DC12" s="39">
        <f t="shared" si="24"/>
      </c>
      <c r="DD12" s="39">
        <f t="shared" si="24"/>
      </c>
      <c r="DE12" s="39">
        <f t="shared" si="24"/>
      </c>
      <c r="DF12" s="39">
        <f t="shared" si="24"/>
      </c>
      <c r="DG12" s="39">
        <f t="shared" si="24"/>
      </c>
      <c r="DH12" s="39">
        <f t="shared" si="24"/>
      </c>
      <c r="DI12" s="39">
        <f t="shared" si="24"/>
      </c>
      <c r="DJ12" s="39">
        <f t="shared" si="24"/>
      </c>
      <c r="DK12" s="39">
        <f t="shared" si="24"/>
      </c>
      <c r="DL12" s="39">
        <f t="shared" si="24"/>
      </c>
      <c r="DM12" s="39">
        <f t="shared" si="24"/>
      </c>
      <c r="DN12" s="39">
        <f t="shared" si="24"/>
      </c>
      <c r="DO12" s="39">
        <f t="shared" si="24"/>
      </c>
      <c r="DP12" s="39">
        <f t="shared" si="24"/>
      </c>
      <c r="DQ12" s="39">
        <f t="shared" si="24"/>
      </c>
      <c r="DR12" s="39">
        <f t="shared" si="24"/>
      </c>
      <c r="DS12" s="39">
        <f t="shared" si="24"/>
      </c>
      <c r="DT12" s="39">
        <f t="shared" si="24"/>
      </c>
      <c r="DU12" s="39">
        <f t="shared" si="24"/>
      </c>
      <c r="DV12" s="39">
        <f t="shared" si="24"/>
      </c>
      <c r="DW12" s="39">
        <f t="shared" si="24"/>
      </c>
      <c r="DX12" s="39">
        <f t="shared" si="24"/>
      </c>
      <c r="DY12" s="39">
        <f t="shared" si="24"/>
      </c>
      <c r="DZ12" s="39">
        <f t="shared" si="24"/>
      </c>
      <c r="EA12" s="39">
        <f t="shared" si="24"/>
      </c>
      <c r="EB12" s="39">
        <f t="shared" si="24"/>
      </c>
      <c r="EC12" s="39">
        <f t="shared" si="24"/>
      </c>
      <c r="ED12" s="39">
        <f t="shared" si="24"/>
      </c>
      <c r="EE12" s="39">
        <f t="shared" si="24"/>
      </c>
      <c r="EF12" s="39">
        <f aca="true" t="shared" si="25" ref="EF12:FK12">IF(COUNTBLANK(EF5)=1,"",$F$479)</f>
      </c>
      <c r="EG12" s="39">
        <f t="shared" si="25"/>
      </c>
      <c r="EH12" s="39">
        <f t="shared" si="25"/>
      </c>
      <c r="EI12" s="39">
        <f t="shared" si="25"/>
      </c>
      <c r="EJ12" s="39">
        <f t="shared" si="25"/>
      </c>
      <c r="EK12" s="39">
        <f t="shared" si="25"/>
      </c>
      <c r="EL12" s="39">
        <f t="shared" si="25"/>
      </c>
      <c r="EM12" s="39">
        <f t="shared" si="25"/>
      </c>
      <c r="EN12" s="39">
        <f t="shared" si="25"/>
      </c>
      <c r="EO12" s="39">
        <f t="shared" si="25"/>
      </c>
      <c r="EP12" s="39">
        <f t="shared" si="25"/>
      </c>
      <c r="EQ12" s="39">
        <f t="shared" si="25"/>
      </c>
      <c r="ER12" s="39">
        <f t="shared" si="25"/>
      </c>
      <c r="ES12" s="39">
        <f t="shared" si="25"/>
      </c>
      <c r="ET12" s="39">
        <f t="shared" si="25"/>
      </c>
      <c r="EU12" s="39">
        <f t="shared" si="25"/>
      </c>
      <c r="EV12" s="39">
        <f t="shared" si="25"/>
      </c>
      <c r="EW12" s="39">
        <f t="shared" si="25"/>
      </c>
      <c r="EX12" s="39">
        <f t="shared" si="25"/>
      </c>
      <c r="EY12" s="39">
        <f t="shared" si="25"/>
      </c>
      <c r="EZ12" s="39">
        <f t="shared" si="25"/>
      </c>
      <c r="FA12" s="39">
        <f t="shared" si="25"/>
      </c>
      <c r="FB12" s="39">
        <f t="shared" si="25"/>
      </c>
      <c r="FC12" s="39">
        <f t="shared" si="25"/>
      </c>
      <c r="FD12" s="39">
        <f t="shared" si="25"/>
      </c>
      <c r="FE12" s="39">
        <f t="shared" si="25"/>
      </c>
      <c r="FF12" s="39">
        <f t="shared" si="25"/>
      </c>
      <c r="FG12" s="39">
        <f t="shared" si="25"/>
      </c>
      <c r="FH12" s="39">
        <f t="shared" si="25"/>
      </c>
      <c r="FI12" s="39">
        <f t="shared" si="25"/>
      </c>
      <c r="FJ12" s="39">
        <f t="shared" si="25"/>
      </c>
      <c r="FK12" s="39">
        <f t="shared" si="25"/>
      </c>
      <c r="FL12" s="39">
        <f aca="true" t="shared" si="26" ref="FL12:GP12">IF(COUNTBLANK(FL5)=1,"",$F$479)</f>
      </c>
      <c r="FM12" s="39">
        <f t="shared" si="26"/>
      </c>
      <c r="FN12" s="39">
        <f t="shared" si="26"/>
      </c>
      <c r="FO12" s="39">
        <f t="shared" si="26"/>
      </c>
      <c r="FP12" s="39">
        <f t="shared" si="26"/>
      </c>
      <c r="FQ12" s="39">
        <f t="shared" si="26"/>
      </c>
      <c r="FR12" s="39">
        <f t="shared" si="26"/>
      </c>
      <c r="FS12" s="39">
        <f t="shared" si="26"/>
      </c>
      <c r="FT12" s="39">
        <f t="shared" si="26"/>
      </c>
      <c r="FU12" s="39">
        <f t="shared" si="26"/>
      </c>
      <c r="FV12" s="39">
        <f t="shared" si="26"/>
      </c>
      <c r="FW12" s="39">
        <f t="shared" si="26"/>
      </c>
      <c r="FX12" s="39">
        <f t="shared" si="26"/>
      </c>
      <c r="FY12" s="39">
        <f t="shared" si="26"/>
      </c>
      <c r="FZ12" s="39">
        <f t="shared" si="26"/>
      </c>
      <c r="GA12" s="39">
        <f t="shared" si="26"/>
      </c>
      <c r="GB12" s="39">
        <f t="shared" si="26"/>
      </c>
      <c r="GC12" s="39">
        <f t="shared" si="26"/>
      </c>
      <c r="GD12" s="39">
        <f t="shared" si="26"/>
      </c>
      <c r="GE12" s="39">
        <f t="shared" si="26"/>
      </c>
      <c r="GF12" s="39">
        <f t="shared" si="26"/>
      </c>
      <c r="GG12" s="39">
        <f t="shared" si="26"/>
      </c>
      <c r="GH12" s="39">
        <f t="shared" si="26"/>
      </c>
      <c r="GI12" s="39">
        <f t="shared" si="26"/>
      </c>
      <c r="GJ12" s="39">
        <f t="shared" si="26"/>
      </c>
      <c r="GK12" s="39">
        <f t="shared" si="26"/>
      </c>
      <c r="GL12" s="39">
        <f t="shared" si="26"/>
      </c>
      <c r="GM12" s="39">
        <f t="shared" si="26"/>
      </c>
      <c r="GN12" s="39">
        <f t="shared" si="26"/>
      </c>
      <c r="GO12" s="39">
        <f t="shared" si="26"/>
      </c>
      <c r="GP12" s="39">
        <f t="shared" si="26"/>
      </c>
    </row>
    <row r="13" spans="2:198" ht="12">
      <c r="B13" s="191" t="s">
        <v>107</v>
      </c>
      <c r="C13" s="192"/>
      <c r="D13" s="193"/>
      <c r="E13" s="225" t="s">
        <v>147</v>
      </c>
      <c r="F13" s="226"/>
      <c r="G13" s="272"/>
      <c r="H13" s="48">
        <f>IF(COUNTBLANK(H5)=1,"",$D$484)</f>
      </c>
      <c r="I13" s="48">
        <f aca="true" t="shared" si="27" ref="I13:BT13">IF(COUNTBLANK(I5)=1,"",$D$484)</f>
      </c>
      <c r="J13" s="48">
        <f t="shared" si="27"/>
      </c>
      <c r="K13" s="48">
        <f t="shared" si="27"/>
      </c>
      <c r="L13" s="48">
        <f t="shared" si="27"/>
      </c>
      <c r="M13" s="48">
        <f t="shared" si="27"/>
      </c>
      <c r="N13" s="48">
        <f t="shared" si="27"/>
      </c>
      <c r="O13" s="48">
        <f t="shared" si="27"/>
      </c>
      <c r="P13" s="48">
        <f t="shared" si="27"/>
      </c>
      <c r="Q13" s="48">
        <f t="shared" si="27"/>
      </c>
      <c r="R13" s="48">
        <f t="shared" si="27"/>
      </c>
      <c r="S13" s="48">
        <f t="shared" si="27"/>
      </c>
      <c r="T13" s="48">
        <f t="shared" si="27"/>
      </c>
      <c r="U13" s="48">
        <f t="shared" si="27"/>
      </c>
      <c r="V13" s="48">
        <f t="shared" si="27"/>
      </c>
      <c r="W13" s="48">
        <f t="shared" si="27"/>
      </c>
      <c r="X13" s="48">
        <f t="shared" si="27"/>
      </c>
      <c r="Y13" s="48">
        <f t="shared" si="27"/>
      </c>
      <c r="Z13" s="48">
        <f t="shared" si="27"/>
      </c>
      <c r="AA13" s="48">
        <f t="shared" si="27"/>
      </c>
      <c r="AB13" s="48">
        <f t="shared" si="27"/>
      </c>
      <c r="AC13" s="48">
        <f t="shared" si="27"/>
      </c>
      <c r="AD13" s="48">
        <f t="shared" si="27"/>
      </c>
      <c r="AE13" s="48">
        <f t="shared" si="27"/>
      </c>
      <c r="AF13" s="48">
        <f t="shared" si="27"/>
      </c>
      <c r="AG13" s="48">
        <f t="shared" si="27"/>
      </c>
      <c r="AH13" s="48">
        <f t="shared" si="27"/>
      </c>
      <c r="AI13" s="48">
        <f t="shared" si="27"/>
      </c>
      <c r="AJ13" s="48">
        <f t="shared" si="27"/>
      </c>
      <c r="AK13" s="48">
        <f t="shared" si="27"/>
      </c>
      <c r="AL13" s="48">
        <f t="shared" si="27"/>
      </c>
      <c r="AM13" s="48">
        <f t="shared" si="27"/>
      </c>
      <c r="AN13" s="48">
        <f t="shared" si="27"/>
      </c>
      <c r="AO13" s="48">
        <f t="shared" si="27"/>
      </c>
      <c r="AP13" s="48">
        <f t="shared" si="27"/>
      </c>
      <c r="AQ13" s="48">
        <f t="shared" si="27"/>
      </c>
      <c r="AR13" s="48">
        <f t="shared" si="27"/>
      </c>
      <c r="AS13" s="48">
        <f t="shared" si="27"/>
      </c>
      <c r="AT13" s="48">
        <f t="shared" si="27"/>
      </c>
      <c r="AU13" s="48">
        <f t="shared" si="27"/>
      </c>
      <c r="AV13" s="48">
        <f t="shared" si="27"/>
      </c>
      <c r="AW13" s="48">
        <f t="shared" si="27"/>
      </c>
      <c r="AX13" s="48">
        <f t="shared" si="27"/>
      </c>
      <c r="AY13" s="48">
        <f t="shared" si="27"/>
      </c>
      <c r="AZ13" s="48">
        <f t="shared" si="27"/>
      </c>
      <c r="BA13" s="48">
        <f t="shared" si="27"/>
      </c>
      <c r="BB13" s="48">
        <f t="shared" si="27"/>
      </c>
      <c r="BC13" s="48">
        <f t="shared" si="27"/>
      </c>
      <c r="BD13" s="48">
        <f t="shared" si="27"/>
      </c>
      <c r="BE13" s="48">
        <f t="shared" si="27"/>
      </c>
      <c r="BF13" s="48">
        <f t="shared" si="27"/>
      </c>
      <c r="BG13" s="48">
        <f t="shared" si="27"/>
      </c>
      <c r="BH13" s="48">
        <f t="shared" si="27"/>
      </c>
      <c r="BI13" s="48">
        <f t="shared" si="27"/>
      </c>
      <c r="BJ13" s="48">
        <f t="shared" si="27"/>
      </c>
      <c r="BK13" s="48">
        <f t="shared" si="27"/>
      </c>
      <c r="BL13" s="48">
        <f t="shared" si="27"/>
      </c>
      <c r="BM13" s="48">
        <f t="shared" si="27"/>
      </c>
      <c r="BN13" s="48">
        <f t="shared" si="27"/>
      </c>
      <c r="BO13" s="48">
        <f t="shared" si="27"/>
      </c>
      <c r="BP13" s="48">
        <f t="shared" si="27"/>
      </c>
      <c r="BQ13" s="48">
        <f t="shared" si="27"/>
      </c>
      <c r="BR13" s="48">
        <f t="shared" si="27"/>
      </c>
      <c r="BS13" s="48">
        <f t="shared" si="27"/>
      </c>
      <c r="BT13" s="48">
        <f t="shared" si="27"/>
      </c>
      <c r="BU13" s="48">
        <f aca="true" t="shared" si="28" ref="BU13:EF13">IF(COUNTBLANK(BU5)=1,"",$D$484)</f>
      </c>
      <c r="BV13" s="48">
        <f t="shared" si="28"/>
      </c>
      <c r="BW13" s="48">
        <f t="shared" si="28"/>
      </c>
      <c r="BX13" s="48">
        <f t="shared" si="28"/>
      </c>
      <c r="BY13" s="48">
        <f t="shared" si="28"/>
      </c>
      <c r="BZ13" s="48">
        <f t="shared" si="28"/>
      </c>
      <c r="CA13" s="48">
        <f t="shared" si="28"/>
      </c>
      <c r="CB13" s="48">
        <f t="shared" si="28"/>
      </c>
      <c r="CC13" s="48">
        <f t="shared" si="28"/>
      </c>
      <c r="CD13" s="48">
        <f t="shared" si="28"/>
      </c>
      <c r="CE13" s="48">
        <f t="shared" si="28"/>
      </c>
      <c r="CF13" s="48">
        <f t="shared" si="28"/>
      </c>
      <c r="CG13" s="48">
        <f t="shared" si="28"/>
      </c>
      <c r="CH13" s="48">
        <f t="shared" si="28"/>
      </c>
      <c r="CI13" s="48">
        <f t="shared" si="28"/>
      </c>
      <c r="CJ13" s="48">
        <f t="shared" si="28"/>
      </c>
      <c r="CK13" s="48">
        <f t="shared" si="28"/>
      </c>
      <c r="CL13" s="48">
        <f t="shared" si="28"/>
      </c>
      <c r="CM13" s="48">
        <f t="shared" si="28"/>
      </c>
      <c r="CN13" s="48">
        <f t="shared" si="28"/>
      </c>
      <c r="CO13" s="48">
        <f t="shared" si="28"/>
      </c>
      <c r="CP13" s="48">
        <f t="shared" si="28"/>
      </c>
      <c r="CQ13" s="48">
        <f t="shared" si="28"/>
      </c>
      <c r="CR13" s="48">
        <f t="shared" si="28"/>
      </c>
      <c r="CS13" s="48">
        <f t="shared" si="28"/>
      </c>
      <c r="CT13" s="48">
        <f t="shared" si="28"/>
      </c>
      <c r="CU13" s="48">
        <f t="shared" si="28"/>
      </c>
      <c r="CV13" s="48">
        <f t="shared" si="28"/>
      </c>
      <c r="CW13" s="48">
        <f t="shared" si="28"/>
      </c>
      <c r="CX13" s="48">
        <f t="shared" si="28"/>
      </c>
      <c r="CY13" s="48">
        <f t="shared" si="28"/>
      </c>
      <c r="CZ13" s="48">
        <f t="shared" si="28"/>
      </c>
      <c r="DA13" s="48">
        <f t="shared" si="28"/>
      </c>
      <c r="DB13" s="48">
        <f t="shared" si="28"/>
      </c>
      <c r="DC13" s="48">
        <f t="shared" si="28"/>
      </c>
      <c r="DD13" s="48">
        <f t="shared" si="28"/>
      </c>
      <c r="DE13" s="48">
        <f t="shared" si="28"/>
      </c>
      <c r="DF13" s="48">
        <f t="shared" si="28"/>
      </c>
      <c r="DG13" s="48">
        <f t="shared" si="28"/>
      </c>
      <c r="DH13" s="48">
        <f t="shared" si="28"/>
      </c>
      <c r="DI13" s="48">
        <f t="shared" si="28"/>
      </c>
      <c r="DJ13" s="48">
        <f t="shared" si="28"/>
      </c>
      <c r="DK13" s="48">
        <f t="shared" si="28"/>
      </c>
      <c r="DL13" s="48">
        <f t="shared" si="28"/>
      </c>
      <c r="DM13" s="48">
        <f t="shared" si="28"/>
      </c>
      <c r="DN13" s="48">
        <f t="shared" si="28"/>
      </c>
      <c r="DO13" s="48">
        <f t="shared" si="28"/>
      </c>
      <c r="DP13" s="48">
        <f t="shared" si="28"/>
      </c>
      <c r="DQ13" s="48">
        <f t="shared" si="28"/>
      </c>
      <c r="DR13" s="48">
        <f t="shared" si="28"/>
      </c>
      <c r="DS13" s="48">
        <f t="shared" si="28"/>
      </c>
      <c r="DT13" s="48">
        <f t="shared" si="28"/>
      </c>
      <c r="DU13" s="48">
        <f t="shared" si="28"/>
      </c>
      <c r="DV13" s="48">
        <f t="shared" si="28"/>
      </c>
      <c r="DW13" s="48">
        <f t="shared" si="28"/>
      </c>
      <c r="DX13" s="48">
        <f t="shared" si="28"/>
      </c>
      <c r="DY13" s="48">
        <f t="shared" si="28"/>
      </c>
      <c r="DZ13" s="48">
        <f t="shared" si="28"/>
      </c>
      <c r="EA13" s="48">
        <f t="shared" si="28"/>
      </c>
      <c r="EB13" s="48">
        <f t="shared" si="28"/>
      </c>
      <c r="EC13" s="48">
        <f t="shared" si="28"/>
      </c>
      <c r="ED13" s="48">
        <f t="shared" si="28"/>
      </c>
      <c r="EE13" s="48">
        <f t="shared" si="28"/>
      </c>
      <c r="EF13" s="48">
        <f t="shared" si="28"/>
      </c>
      <c r="EG13" s="48">
        <f aca="true" t="shared" si="29" ref="EG13:GP13">IF(COUNTBLANK(EG5)=1,"",$D$484)</f>
      </c>
      <c r="EH13" s="48">
        <f t="shared" si="29"/>
      </c>
      <c r="EI13" s="48">
        <f t="shared" si="29"/>
      </c>
      <c r="EJ13" s="48">
        <f t="shared" si="29"/>
      </c>
      <c r="EK13" s="48">
        <f t="shared" si="29"/>
      </c>
      <c r="EL13" s="48">
        <f t="shared" si="29"/>
      </c>
      <c r="EM13" s="48">
        <f t="shared" si="29"/>
      </c>
      <c r="EN13" s="48">
        <f t="shared" si="29"/>
      </c>
      <c r="EO13" s="48">
        <f t="shared" si="29"/>
      </c>
      <c r="EP13" s="48">
        <f t="shared" si="29"/>
      </c>
      <c r="EQ13" s="48">
        <f t="shared" si="29"/>
      </c>
      <c r="ER13" s="48">
        <f t="shared" si="29"/>
      </c>
      <c r="ES13" s="48">
        <f t="shared" si="29"/>
      </c>
      <c r="ET13" s="48">
        <f t="shared" si="29"/>
      </c>
      <c r="EU13" s="48">
        <f t="shared" si="29"/>
      </c>
      <c r="EV13" s="48">
        <f t="shared" si="29"/>
      </c>
      <c r="EW13" s="48">
        <f t="shared" si="29"/>
      </c>
      <c r="EX13" s="48">
        <f t="shared" si="29"/>
      </c>
      <c r="EY13" s="48">
        <f t="shared" si="29"/>
      </c>
      <c r="EZ13" s="48">
        <f t="shared" si="29"/>
      </c>
      <c r="FA13" s="48">
        <f t="shared" si="29"/>
      </c>
      <c r="FB13" s="48">
        <f t="shared" si="29"/>
      </c>
      <c r="FC13" s="48">
        <f t="shared" si="29"/>
      </c>
      <c r="FD13" s="48">
        <f t="shared" si="29"/>
      </c>
      <c r="FE13" s="48">
        <f t="shared" si="29"/>
      </c>
      <c r="FF13" s="48">
        <f t="shared" si="29"/>
      </c>
      <c r="FG13" s="48">
        <f t="shared" si="29"/>
      </c>
      <c r="FH13" s="48">
        <f t="shared" si="29"/>
      </c>
      <c r="FI13" s="48">
        <f t="shared" si="29"/>
      </c>
      <c r="FJ13" s="48">
        <f t="shared" si="29"/>
      </c>
      <c r="FK13" s="48">
        <f t="shared" si="29"/>
      </c>
      <c r="FL13" s="48">
        <f t="shared" si="29"/>
      </c>
      <c r="FM13" s="48">
        <f t="shared" si="29"/>
      </c>
      <c r="FN13" s="48">
        <f t="shared" si="29"/>
      </c>
      <c r="FO13" s="48">
        <f t="shared" si="29"/>
      </c>
      <c r="FP13" s="48">
        <f t="shared" si="29"/>
      </c>
      <c r="FQ13" s="48">
        <f t="shared" si="29"/>
      </c>
      <c r="FR13" s="48">
        <f t="shared" si="29"/>
      </c>
      <c r="FS13" s="48">
        <f t="shared" si="29"/>
      </c>
      <c r="FT13" s="48">
        <f t="shared" si="29"/>
      </c>
      <c r="FU13" s="48">
        <f t="shared" si="29"/>
      </c>
      <c r="FV13" s="48">
        <f t="shared" si="29"/>
      </c>
      <c r="FW13" s="48">
        <f t="shared" si="29"/>
      </c>
      <c r="FX13" s="48">
        <f t="shared" si="29"/>
      </c>
      <c r="FY13" s="48">
        <f t="shared" si="29"/>
      </c>
      <c r="FZ13" s="48">
        <f t="shared" si="29"/>
      </c>
      <c r="GA13" s="48">
        <f t="shared" si="29"/>
      </c>
      <c r="GB13" s="48">
        <f t="shared" si="29"/>
      </c>
      <c r="GC13" s="48">
        <f t="shared" si="29"/>
      </c>
      <c r="GD13" s="48">
        <f t="shared" si="29"/>
      </c>
      <c r="GE13" s="48">
        <f t="shared" si="29"/>
      </c>
      <c r="GF13" s="48">
        <f t="shared" si="29"/>
      </c>
      <c r="GG13" s="48">
        <f t="shared" si="29"/>
      </c>
      <c r="GH13" s="48">
        <f t="shared" si="29"/>
      </c>
      <c r="GI13" s="48">
        <f t="shared" si="29"/>
      </c>
      <c r="GJ13" s="48">
        <f t="shared" si="29"/>
      </c>
      <c r="GK13" s="48">
        <f t="shared" si="29"/>
      </c>
      <c r="GL13" s="48">
        <f t="shared" si="29"/>
      </c>
      <c r="GM13" s="48">
        <f t="shared" si="29"/>
      </c>
      <c r="GN13" s="48">
        <f t="shared" si="29"/>
      </c>
      <c r="GO13" s="48">
        <f t="shared" si="29"/>
      </c>
      <c r="GP13" s="48">
        <f t="shared" si="29"/>
      </c>
    </row>
    <row r="14" spans="2:198" ht="12">
      <c r="B14" s="191" t="s">
        <v>119</v>
      </c>
      <c r="C14" s="192"/>
      <c r="D14" s="193"/>
      <c r="E14" s="221">
        <f>IF(COUNTBLANK(E6)=1,"",$G$479)</f>
      </c>
      <c r="F14" s="222"/>
      <c r="G14" s="272"/>
      <c r="H14" s="39">
        <f aca="true" t="shared" si="30" ref="H14:AM14">IF(COUNTBLANK(H5)=1,"",$G$479)</f>
      </c>
      <c r="I14" s="39">
        <f t="shared" si="30"/>
      </c>
      <c r="J14" s="39">
        <f t="shared" si="30"/>
      </c>
      <c r="K14" s="39">
        <f t="shared" si="30"/>
      </c>
      <c r="L14" s="39">
        <f t="shared" si="30"/>
      </c>
      <c r="M14" s="39">
        <f t="shared" si="30"/>
      </c>
      <c r="N14" s="39">
        <f t="shared" si="30"/>
      </c>
      <c r="O14" s="39">
        <f t="shared" si="30"/>
      </c>
      <c r="P14" s="39">
        <f t="shared" si="30"/>
      </c>
      <c r="Q14" s="39">
        <f t="shared" si="30"/>
      </c>
      <c r="R14" s="39">
        <f t="shared" si="30"/>
      </c>
      <c r="S14" s="39">
        <f t="shared" si="30"/>
      </c>
      <c r="T14" s="39">
        <f t="shared" si="30"/>
      </c>
      <c r="U14" s="39">
        <f t="shared" si="30"/>
      </c>
      <c r="V14" s="39">
        <f t="shared" si="30"/>
      </c>
      <c r="W14" s="39">
        <f t="shared" si="30"/>
      </c>
      <c r="X14" s="39">
        <f t="shared" si="30"/>
      </c>
      <c r="Y14" s="39">
        <f t="shared" si="30"/>
      </c>
      <c r="Z14" s="39">
        <f t="shared" si="30"/>
      </c>
      <c r="AA14" s="39">
        <f t="shared" si="30"/>
      </c>
      <c r="AB14" s="39">
        <f t="shared" si="30"/>
      </c>
      <c r="AC14" s="39">
        <f t="shared" si="30"/>
      </c>
      <c r="AD14" s="39">
        <f t="shared" si="30"/>
      </c>
      <c r="AE14" s="39">
        <f t="shared" si="30"/>
      </c>
      <c r="AF14" s="39">
        <f t="shared" si="30"/>
      </c>
      <c r="AG14" s="39">
        <f t="shared" si="30"/>
      </c>
      <c r="AH14" s="39">
        <f t="shared" si="30"/>
      </c>
      <c r="AI14" s="39">
        <f t="shared" si="30"/>
      </c>
      <c r="AJ14" s="39">
        <f t="shared" si="30"/>
      </c>
      <c r="AK14" s="39">
        <f t="shared" si="30"/>
      </c>
      <c r="AL14" s="39">
        <f t="shared" si="30"/>
      </c>
      <c r="AM14" s="39">
        <f t="shared" si="30"/>
      </c>
      <c r="AN14" s="39">
        <f aca="true" t="shared" si="31" ref="AN14:BS14">IF(COUNTBLANK(AN5)=1,"",$G$479)</f>
      </c>
      <c r="AO14" s="39">
        <f t="shared" si="31"/>
      </c>
      <c r="AP14" s="39">
        <f t="shared" si="31"/>
      </c>
      <c r="AQ14" s="39">
        <f t="shared" si="31"/>
      </c>
      <c r="AR14" s="39">
        <f t="shared" si="31"/>
      </c>
      <c r="AS14" s="39">
        <f t="shared" si="31"/>
      </c>
      <c r="AT14" s="39">
        <f t="shared" si="31"/>
      </c>
      <c r="AU14" s="39">
        <f t="shared" si="31"/>
      </c>
      <c r="AV14" s="39">
        <f t="shared" si="31"/>
      </c>
      <c r="AW14" s="39">
        <f t="shared" si="31"/>
      </c>
      <c r="AX14" s="39">
        <f t="shared" si="31"/>
      </c>
      <c r="AY14" s="39">
        <f t="shared" si="31"/>
      </c>
      <c r="AZ14" s="39">
        <f t="shared" si="31"/>
      </c>
      <c r="BA14" s="39">
        <f t="shared" si="31"/>
      </c>
      <c r="BB14" s="39">
        <f t="shared" si="31"/>
      </c>
      <c r="BC14" s="39">
        <f t="shared" si="31"/>
      </c>
      <c r="BD14" s="39">
        <f t="shared" si="31"/>
      </c>
      <c r="BE14" s="39">
        <f t="shared" si="31"/>
      </c>
      <c r="BF14" s="39">
        <f t="shared" si="31"/>
      </c>
      <c r="BG14" s="39">
        <f t="shared" si="31"/>
      </c>
      <c r="BH14" s="39">
        <f t="shared" si="31"/>
      </c>
      <c r="BI14" s="39">
        <f t="shared" si="31"/>
      </c>
      <c r="BJ14" s="39">
        <f t="shared" si="31"/>
      </c>
      <c r="BK14" s="39">
        <f t="shared" si="31"/>
      </c>
      <c r="BL14" s="39">
        <f t="shared" si="31"/>
      </c>
      <c r="BM14" s="39">
        <f t="shared" si="31"/>
      </c>
      <c r="BN14" s="39">
        <f t="shared" si="31"/>
      </c>
      <c r="BO14" s="39">
        <f t="shared" si="31"/>
      </c>
      <c r="BP14" s="39">
        <f t="shared" si="31"/>
      </c>
      <c r="BQ14" s="39">
        <f t="shared" si="31"/>
      </c>
      <c r="BR14" s="39">
        <f t="shared" si="31"/>
      </c>
      <c r="BS14" s="39">
        <f t="shared" si="31"/>
      </c>
      <c r="BT14" s="39">
        <f aca="true" t="shared" si="32" ref="BT14:CY14">IF(COUNTBLANK(BT5)=1,"",$G$479)</f>
      </c>
      <c r="BU14" s="39">
        <f t="shared" si="32"/>
      </c>
      <c r="BV14" s="39">
        <f t="shared" si="32"/>
      </c>
      <c r="BW14" s="39">
        <f t="shared" si="32"/>
      </c>
      <c r="BX14" s="39">
        <f t="shared" si="32"/>
      </c>
      <c r="BY14" s="39">
        <f t="shared" si="32"/>
      </c>
      <c r="BZ14" s="39">
        <f t="shared" si="32"/>
      </c>
      <c r="CA14" s="39">
        <f t="shared" si="32"/>
      </c>
      <c r="CB14" s="39">
        <f t="shared" si="32"/>
      </c>
      <c r="CC14" s="39">
        <f t="shared" si="32"/>
      </c>
      <c r="CD14" s="39">
        <f t="shared" si="32"/>
      </c>
      <c r="CE14" s="39">
        <f t="shared" si="32"/>
      </c>
      <c r="CF14" s="39">
        <f t="shared" si="32"/>
      </c>
      <c r="CG14" s="39">
        <f t="shared" si="32"/>
      </c>
      <c r="CH14" s="39">
        <f t="shared" si="32"/>
      </c>
      <c r="CI14" s="39">
        <f t="shared" si="32"/>
      </c>
      <c r="CJ14" s="39">
        <f t="shared" si="32"/>
      </c>
      <c r="CK14" s="39">
        <f t="shared" si="32"/>
      </c>
      <c r="CL14" s="39">
        <f t="shared" si="32"/>
      </c>
      <c r="CM14" s="39">
        <f t="shared" si="32"/>
      </c>
      <c r="CN14" s="39">
        <f t="shared" si="32"/>
      </c>
      <c r="CO14" s="39">
        <f t="shared" si="32"/>
      </c>
      <c r="CP14" s="39">
        <f t="shared" si="32"/>
      </c>
      <c r="CQ14" s="39">
        <f t="shared" si="32"/>
      </c>
      <c r="CR14" s="39">
        <f t="shared" si="32"/>
      </c>
      <c r="CS14" s="39">
        <f t="shared" si="32"/>
      </c>
      <c r="CT14" s="39">
        <f t="shared" si="32"/>
      </c>
      <c r="CU14" s="39">
        <f t="shared" si="32"/>
      </c>
      <c r="CV14" s="39">
        <f t="shared" si="32"/>
      </c>
      <c r="CW14" s="39">
        <f t="shared" si="32"/>
      </c>
      <c r="CX14" s="39">
        <f t="shared" si="32"/>
      </c>
      <c r="CY14" s="39">
        <f t="shared" si="32"/>
      </c>
      <c r="CZ14" s="39">
        <f aca="true" t="shared" si="33" ref="CZ14:EE14">IF(COUNTBLANK(CZ5)=1,"",$G$479)</f>
      </c>
      <c r="DA14" s="39">
        <f t="shared" si="33"/>
      </c>
      <c r="DB14" s="39">
        <f t="shared" si="33"/>
      </c>
      <c r="DC14" s="39">
        <f t="shared" si="33"/>
      </c>
      <c r="DD14" s="39">
        <f t="shared" si="33"/>
      </c>
      <c r="DE14" s="39">
        <f t="shared" si="33"/>
      </c>
      <c r="DF14" s="39">
        <f t="shared" si="33"/>
      </c>
      <c r="DG14" s="39">
        <f t="shared" si="33"/>
      </c>
      <c r="DH14" s="39">
        <f t="shared" si="33"/>
      </c>
      <c r="DI14" s="39">
        <f t="shared" si="33"/>
      </c>
      <c r="DJ14" s="39">
        <f t="shared" si="33"/>
      </c>
      <c r="DK14" s="39">
        <f t="shared" si="33"/>
      </c>
      <c r="DL14" s="39">
        <f t="shared" si="33"/>
      </c>
      <c r="DM14" s="39">
        <f t="shared" si="33"/>
      </c>
      <c r="DN14" s="39">
        <f t="shared" si="33"/>
      </c>
      <c r="DO14" s="39">
        <f t="shared" si="33"/>
      </c>
      <c r="DP14" s="39">
        <f t="shared" si="33"/>
      </c>
      <c r="DQ14" s="39">
        <f t="shared" si="33"/>
      </c>
      <c r="DR14" s="39">
        <f t="shared" si="33"/>
      </c>
      <c r="DS14" s="39">
        <f t="shared" si="33"/>
      </c>
      <c r="DT14" s="39">
        <f t="shared" si="33"/>
      </c>
      <c r="DU14" s="39">
        <f t="shared" si="33"/>
      </c>
      <c r="DV14" s="39">
        <f t="shared" si="33"/>
      </c>
      <c r="DW14" s="39">
        <f t="shared" si="33"/>
      </c>
      <c r="DX14" s="39">
        <f t="shared" si="33"/>
      </c>
      <c r="DY14" s="39">
        <f t="shared" si="33"/>
      </c>
      <c r="DZ14" s="39">
        <f t="shared" si="33"/>
      </c>
      <c r="EA14" s="39">
        <f t="shared" si="33"/>
      </c>
      <c r="EB14" s="39">
        <f t="shared" si="33"/>
      </c>
      <c r="EC14" s="39">
        <f t="shared" si="33"/>
      </c>
      <c r="ED14" s="39">
        <f t="shared" si="33"/>
      </c>
      <c r="EE14" s="39">
        <f t="shared" si="33"/>
      </c>
      <c r="EF14" s="39">
        <f aca="true" t="shared" si="34" ref="EF14:FK14">IF(COUNTBLANK(EF5)=1,"",$G$479)</f>
      </c>
      <c r="EG14" s="39">
        <f t="shared" si="34"/>
      </c>
      <c r="EH14" s="39">
        <f t="shared" si="34"/>
      </c>
      <c r="EI14" s="39">
        <f t="shared" si="34"/>
      </c>
      <c r="EJ14" s="39">
        <f t="shared" si="34"/>
      </c>
      <c r="EK14" s="39">
        <f t="shared" si="34"/>
      </c>
      <c r="EL14" s="39">
        <f t="shared" si="34"/>
      </c>
      <c r="EM14" s="39">
        <f t="shared" si="34"/>
      </c>
      <c r="EN14" s="39">
        <f t="shared" si="34"/>
      </c>
      <c r="EO14" s="39">
        <f t="shared" si="34"/>
      </c>
      <c r="EP14" s="39">
        <f t="shared" si="34"/>
      </c>
      <c r="EQ14" s="39">
        <f t="shared" si="34"/>
      </c>
      <c r="ER14" s="39">
        <f t="shared" si="34"/>
      </c>
      <c r="ES14" s="39">
        <f t="shared" si="34"/>
      </c>
      <c r="ET14" s="39">
        <f t="shared" si="34"/>
      </c>
      <c r="EU14" s="39">
        <f t="shared" si="34"/>
      </c>
      <c r="EV14" s="39">
        <f t="shared" si="34"/>
      </c>
      <c r="EW14" s="39">
        <f t="shared" si="34"/>
      </c>
      <c r="EX14" s="39">
        <f t="shared" si="34"/>
      </c>
      <c r="EY14" s="39">
        <f t="shared" si="34"/>
      </c>
      <c r="EZ14" s="39">
        <f t="shared" si="34"/>
      </c>
      <c r="FA14" s="39">
        <f t="shared" si="34"/>
      </c>
      <c r="FB14" s="39">
        <f t="shared" si="34"/>
      </c>
      <c r="FC14" s="39">
        <f t="shared" si="34"/>
      </c>
      <c r="FD14" s="39">
        <f t="shared" si="34"/>
      </c>
      <c r="FE14" s="39">
        <f t="shared" si="34"/>
      </c>
      <c r="FF14" s="39">
        <f t="shared" si="34"/>
      </c>
      <c r="FG14" s="39">
        <f t="shared" si="34"/>
      </c>
      <c r="FH14" s="39">
        <f t="shared" si="34"/>
      </c>
      <c r="FI14" s="39">
        <f t="shared" si="34"/>
      </c>
      <c r="FJ14" s="39">
        <f t="shared" si="34"/>
      </c>
      <c r="FK14" s="39">
        <f t="shared" si="34"/>
      </c>
      <c r="FL14" s="39">
        <f aca="true" t="shared" si="35" ref="FL14:GP14">IF(COUNTBLANK(FL5)=1,"",$G$479)</f>
      </c>
      <c r="FM14" s="39">
        <f t="shared" si="35"/>
      </c>
      <c r="FN14" s="39">
        <f t="shared" si="35"/>
      </c>
      <c r="FO14" s="39">
        <f t="shared" si="35"/>
      </c>
      <c r="FP14" s="39">
        <f t="shared" si="35"/>
      </c>
      <c r="FQ14" s="39">
        <f t="shared" si="35"/>
      </c>
      <c r="FR14" s="39">
        <f t="shared" si="35"/>
      </c>
      <c r="FS14" s="39">
        <f t="shared" si="35"/>
      </c>
      <c r="FT14" s="39">
        <f t="shared" si="35"/>
      </c>
      <c r="FU14" s="39">
        <f t="shared" si="35"/>
      </c>
      <c r="FV14" s="39">
        <f t="shared" si="35"/>
      </c>
      <c r="FW14" s="39">
        <f t="shared" si="35"/>
      </c>
      <c r="FX14" s="39">
        <f t="shared" si="35"/>
      </c>
      <c r="FY14" s="39">
        <f t="shared" si="35"/>
      </c>
      <c r="FZ14" s="39">
        <f t="shared" si="35"/>
      </c>
      <c r="GA14" s="39">
        <f t="shared" si="35"/>
      </c>
      <c r="GB14" s="39">
        <f t="shared" si="35"/>
      </c>
      <c r="GC14" s="39">
        <f t="shared" si="35"/>
      </c>
      <c r="GD14" s="39">
        <f t="shared" si="35"/>
      </c>
      <c r="GE14" s="39">
        <f t="shared" si="35"/>
      </c>
      <c r="GF14" s="39">
        <f t="shared" si="35"/>
      </c>
      <c r="GG14" s="39">
        <f t="shared" si="35"/>
      </c>
      <c r="GH14" s="39">
        <f t="shared" si="35"/>
      </c>
      <c r="GI14" s="39">
        <f t="shared" si="35"/>
      </c>
      <c r="GJ14" s="39">
        <f t="shared" si="35"/>
      </c>
      <c r="GK14" s="39">
        <f t="shared" si="35"/>
      </c>
      <c r="GL14" s="39">
        <f t="shared" si="35"/>
      </c>
      <c r="GM14" s="39">
        <f t="shared" si="35"/>
      </c>
      <c r="GN14" s="39">
        <f t="shared" si="35"/>
      </c>
      <c r="GO14" s="39">
        <f t="shared" si="35"/>
      </c>
      <c r="GP14" s="39">
        <f t="shared" si="35"/>
      </c>
    </row>
    <row r="15" spans="2:198" ht="12">
      <c r="B15" s="227" t="s">
        <v>6</v>
      </c>
      <c r="C15" s="248" t="s">
        <v>7</v>
      </c>
      <c r="D15" s="248"/>
      <c r="E15" s="266" t="s">
        <v>103</v>
      </c>
      <c r="F15" s="267"/>
      <c r="G15" s="272"/>
      <c r="H15" s="39">
        <f aca="true" t="shared" si="36" ref="H15:AM15">IF(COUNTBLANK(H5)=1,"",$C$479)</f>
      </c>
      <c r="I15" s="39">
        <f t="shared" si="36"/>
      </c>
      <c r="J15" s="39">
        <f t="shared" si="36"/>
      </c>
      <c r="K15" s="39">
        <f t="shared" si="36"/>
      </c>
      <c r="L15" s="39">
        <f t="shared" si="36"/>
      </c>
      <c r="M15" s="39">
        <f t="shared" si="36"/>
      </c>
      <c r="N15" s="39">
        <f t="shared" si="36"/>
      </c>
      <c r="O15" s="39">
        <f t="shared" si="36"/>
      </c>
      <c r="P15" s="39">
        <f t="shared" si="36"/>
      </c>
      <c r="Q15" s="39">
        <f t="shared" si="36"/>
      </c>
      <c r="R15" s="39">
        <f t="shared" si="36"/>
      </c>
      <c r="S15" s="39">
        <f t="shared" si="36"/>
      </c>
      <c r="T15" s="39">
        <f t="shared" si="36"/>
      </c>
      <c r="U15" s="39">
        <f t="shared" si="36"/>
      </c>
      <c r="V15" s="39">
        <f t="shared" si="36"/>
      </c>
      <c r="W15" s="39">
        <f t="shared" si="36"/>
      </c>
      <c r="X15" s="39">
        <f t="shared" si="36"/>
      </c>
      <c r="Y15" s="39">
        <f t="shared" si="36"/>
      </c>
      <c r="Z15" s="39">
        <f t="shared" si="36"/>
      </c>
      <c r="AA15" s="39">
        <f t="shared" si="36"/>
      </c>
      <c r="AB15" s="39">
        <f t="shared" si="36"/>
      </c>
      <c r="AC15" s="39">
        <f t="shared" si="36"/>
      </c>
      <c r="AD15" s="39">
        <f t="shared" si="36"/>
      </c>
      <c r="AE15" s="39">
        <f t="shared" si="36"/>
      </c>
      <c r="AF15" s="39">
        <f t="shared" si="36"/>
      </c>
      <c r="AG15" s="39">
        <f t="shared" si="36"/>
      </c>
      <c r="AH15" s="39">
        <f t="shared" si="36"/>
      </c>
      <c r="AI15" s="39">
        <f t="shared" si="36"/>
      </c>
      <c r="AJ15" s="39">
        <f t="shared" si="36"/>
      </c>
      <c r="AK15" s="39">
        <f t="shared" si="36"/>
      </c>
      <c r="AL15" s="39">
        <f t="shared" si="36"/>
      </c>
      <c r="AM15" s="39">
        <f t="shared" si="36"/>
      </c>
      <c r="AN15" s="39">
        <f aca="true" t="shared" si="37" ref="AN15:BS15">IF(COUNTBLANK(AN5)=1,"",$C$479)</f>
      </c>
      <c r="AO15" s="39">
        <f t="shared" si="37"/>
      </c>
      <c r="AP15" s="39">
        <f t="shared" si="37"/>
      </c>
      <c r="AQ15" s="39">
        <f t="shared" si="37"/>
      </c>
      <c r="AR15" s="39">
        <f t="shared" si="37"/>
      </c>
      <c r="AS15" s="39">
        <f t="shared" si="37"/>
      </c>
      <c r="AT15" s="39">
        <f t="shared" si="37"/>
      </c>
      <c r="AU15" s="39">
        <f t="shared" si="37"/>
      </c>
      <c r="AV15" s="39">
        <f t="shared" si="37"/>
      </c>
      <c r="AW15" s="39">
        <f t="shared" si="37"/>
      </c>
      <c r="AX15" s="39">
        <f t="shared" si="37"/>
      </c>
      <c r="AY15" s="39">
        <f t="shared" si="37"/>
      </c>
      <c r="AZ15" s="39">
        <f t="shared" si="37"/>
      </c>
      <c r="BA15" s="39">
        <f t="shared" si="37"/>
      </c>
      <c r="BB15" s="39">
        <f t="shared" si="37"/>
      </c>
      <c r="BC15" s="39">
        <f t="shared" si="37"/>
      </c>
      <c r="BD15" s="39">
        <f t="shared" si="37"/>
      </c>
      <c r="BE15" s="39">
        <f t="shared" si="37"/>
      </c>
      <c r="BF15" s="39">
        <f t="shared" si="37"/>
      </c>
      <c r="BG15" s="39">
        <f t="shared" si="37"/>
      </c>
      <c r="BH15" s="39">
        <f t="shared" si="37"/>
      </c>
      <c r="BI15" s="39">
        <f t="shared" si="37"/>
      </c>
      <c r="BJ15" s="39">
        <f t="shared" si="37"/>
      </c>
      <c r="BK15" s="39">
        <f t="shared" si="37"/>
      </c>
      <c r="BL15" s="39">
        <f t="shared" si="37"/>
      </c>
      <c r="BM15" s="39">
        <f t="shared" si="37"/>
      </c>
      <c r="BN15" s="39">
        <f t="shared" si="37"/>
      </c>
      <c r="BO15" s="39">
        <f t="shared" si="37"/>
      </c>
      <c r="BP15" s="39">
        <f t="shared" si="37"/>
      </c>
      <c r="BQ15" s="39">
        <f t="shared" si="37"/>
      </c>
      <c r="BR15" s="39">
        <f t="shared" si="37"/>
      </c>
      <c r="BS15" s="39">
        <f t="shared" si="37"/>
      </c>
      <c r="BT15" s="39">
        <f aca="true" t="shared" si="38" ref="BT15:CY15">IF(COUNTBLANK(BT5)=1,"",$C$479)</f>
      </c>
      <c r="BU15" s="39">
        <f t="shared" si="38"/>
      </c>
      <c r="BV15" s="39">
        <f t="shared" si="38"/>
      </c>
      <c r="BW15" s="39">
        <f t="shared" si="38"/>
      </c>
      <c r="BX15" s="39">
        <f t="shared" si="38"/>
      </c>
      <c r="BY15" s="39">
        <f t="shared" si="38"/>
      </c>
      <c r="BZ15" s="39">
        <f t="shared" si="38"/>
      </c>
      <c r="CA15" s="39">
        <f t="shared" si="38"/>
      </c>
      <c r="CB15" s="39">
        <f t="shared" si="38"/>
      </c>
      <c r="CC15" s="39">
        <f t="shared" si="38"/>
      </c>
      <c r="CD15" s="39">
        <f t="shared" si="38"/>
      </c>
      <c r="CE15" s="39">
        <f t="shared" si="38"/>
      </c>
      <c r="CF15" s="39">
        <f t="shared" si="38"/>
      </c>
      <c r="CG15" s="39">
        <f t="shared" si="38"/>
      </c>
      <c r="CH15" s="39">
        <f t="shared" si="38"/>
      </c>
      <c r="CI15" s="39">
        <f t="shared" si="38"/>
      </c>
      <c r="CJ15" s="39">
        <f t="shared" si="38"/>
      </c>
      <c r="CK15" s="39">
        <f t="shared" si="38"/>
      </c>
      <c r="CL15" s="39">
        <f t="shared" si="38"/>
      </c>
      <c r="CM15" s="39">
        <f t="shared" si="38"/>
      </c>
      <c r="CN15" s="39">
        <f t="shared" si="38"/>
      </c>
      <c r="CO15" s="39">
        <f t="shared" si="38"/>
      </c>
      <c r="CP15" s="39">
        <f t="shared" si="38"/>
      </c>
      <c r="CQ15" s="39">
        <f t="shared" si="38"/>
      </c>
      <c r="CR15" s="39">
        <f t="shared" si="38"/>
      </c>
      <c r="CS15" s="39">
        <f t="shared" si="38"/>
      </c>
      <c r="CT15" s="39">
        <f t="shared" si="38"/>
      </c>
      <c r="CU15" s="39">
        <f t="shared" si="38"/>
      </c>
      <c r="CV15" s="39">
        <f t="shared" si="38"/>
      </c>
      <c r="CW15" s="39">
        <f t="shared" si="38"/>
      </c>
      <c r="CX15" s="39">
        <f t="shared" si="38"/>
      </c>
      <c r="CY15" s="39">
        <f t="shared" si="38"/>
      </c>
      <c r="CZ15" s="39">
        <f aca="true" t="shared" si="39" ref="CZ15:EE15">IF(COUNTBLANK(CZ5)=1,"",$C$479)</f>
      </c>
      <c r="DA15" s="39">
        <f t="shared" si="39"/>
      </c>
      <c r="DB15" s="39">
        <f t="shared" si="39"/>
      </c>
      <c r="DC15" s="39">
        <f t="shared" si="39"/>
      </c>
      <c r="DD15" s="39">
        <f t="shared" si="39"/>
      </c>
      <c r="DE15" s="39">
        <f t="shared" si="39"/>
      </c>
      <c r="DF15" s="39">
        <f t="shared" si="39"/>
      </c>
      <c r="DG15" s="39">
        <f t="shared" si="39"/>
      </c>
      <c r="DH15" s="39">
        <f t="shared" si="39"/>
      </c>
      <c r="DI15" s="39">
        <f t="shared" si="39"/>
      </c>
      <c r="DJ15" s="39">
        <f t="shared" si="39"/>
      </c>
      <c r="DK15" s="39">
        <f t="shared" si="39"/>
      </c>
      <c r="DL15" s="39">
        <f t="shared" si="39"/>
      </c>
      <c r="DM15" s="39">
        <f t="shared" si="39"/>
      </c>
      <c r="DN15" s="39">
        <f t="shared" si="39"/>
      </c>
      <c r="DO15" s="39">
        <f t="shared" si="39"/>
      </c>
      <c r="DP15" s="39">
        <f t="shared" si="39"/>
      </c>
      <c r="DQ15" s="39">
        <f t="shared" si="39"/>
      </c>
      <c r="DR15" s="39">
        <f t="shared" si="39"/>
      </c>
      <c r="DS15" s="39">
        <f t="shared" si="39"/>
      </c>
      <c r="DT15" s="39">
        <f t="shared" si="39"/>
      </c>
      <c r="DU15" s="39">
        <f t="shared" si="39"/>
      </c>
      <c r="DV15" s="39">
        <f t="shared" si="39"/>
      </c>
      <c r="DW15" s="39">
        <f t="shared" si="39"/>
      </c>
      <c r="DX15" s="39">
        <f t="shared" si="39"/>
      </c>
      <c r="DY15" s="39">
        <f t="shared" si="39"/>
      </c>
      <c r="DZ15" s="39">
        <f t="shared" si="39"/>
      </c>
      <c r="EA15" s="39">
        <f t="shared" si="39"/>
      </c>
      <c r="EB15" s="39">
        <f t="shared" si="39"/>
      </c>
      <c r="EC15" s="39">
        <f t="shared" si="39"/>
      </c>
      <c r="ED15" s="39">
        <f t="shared" si="39"/>
      </c>
      <c r="EE15" s="39">
        <f t="shared" si="39"/>
      </c>
      <c r="EF15" s="39">
        <f aca="true" t="shared" si="40" ref="EF15:FK15">IF(COUNTBLANK(EF5)=1,"",$C$479)</f>
      </c>
      <c r="EG15" s="39">
        <f t="shared" si="40"/>
      </c>
      <c r="EH15" s="39">
        <f t="shared" si="40"/>
      </c>
      <c r="EI15" s="39">
        <f t="shared" si="40"/>
      </c>
      <c r="EJ15" s="39">
        <f t="shared" si="40"/>
      </c>
      <c r="EK15" s="39">
        <f t="shared" si="40"/>
      </c>
      <c r="EL15" s="39">
        <f t="shared" si="40"/>
      </c>
      <c r="EM15" s="39">
        <f t="shared" si="40"/>
      </c>
      <c r="EN15" s="39">
        <f t="shared" si="40"/>
      </c>
      <c r="EO15" s="39">
        <f t="shared" si="40"/>
      </c>
      <c r="EP15" s="39">
        <f t="shared" si="40"/>
      </c>
      <c r="EQ15" s="39">
        <f t="shared" si="40"/>
      </c>
      <c r="ER15" s="39">
        <f t="shared" si="40"/>
      </c>
      <c r="ES15" s="39">
        <f t="shared" si="40"/>
      </c>
      <c r="ET15" s="39">
        <f t="shared" si="40"/>
      </c>
      <c r="EU15" s="39">
        <f t="shared" si="40"/>
      </c>
      <c r="EV15" s="39">
        <f t="shared" si="40"/>
      </c>
      <c r="EW15" s="39">
        <f t="shared" si="40"/>
      </c>
      <c r="EX15" s="39">
        <f t="shared" si="40"/>
      </c>
      <c r="EY15" s="39">
        <f t="shared" si="40"/>
      </c>
      <c r="EZ15" s="39">
        <f t="shared" si="40"/>
      </c>
      <c r="FA15" s="39">
        <f t="shared" si="40"/>
      </c>
      <c r="FB15" s="39">
        <f t="shared" si="40"/>
      </c>
      <c r="FC15" s="39">
        <f t="shared" si="40"/>
      </c>
      <c r="FD15" s="39">
        <f t="shared" si="40"/>
      </c>
      <c r="FE15" s="39">
        <f t="shared" si="40"/>
      </c>
      <c r="FF15" s="39">
        <f t="shared" si="40"/>
      </c>
      <c r="FG15" s="39">
        <f t="shared" si="40"/>
      </c>
      <c r="FH15" s="39">
        <f t="shared" si="40"/>
      </c>
      <c r="FI15" s="39">
        <f t="shared" si="40"/>
      </c>
      <c r="FJ15" s="39">
        <f t="shared" si="40"/>
      </c>
      <c r="FK15" s="39">
        <f t="shared" si="40"/>
      </c>
      <c r="FL15" s="39">
        <f aca="true" t="shared" si="41" ref="FL15:GP15">IF(COUNTBLANK(FL5)=1,"",$C$479)</f>
      </c>
      <c r="FM15" s="39">
        <f t="shared" si="41"/>
      </c>
      <c r="FN15" s="39">
        <f t="shared" si="41"/>
      </c>
      <c r="FO15" s="39">
        <f t="shared" si="41"/>
      </c>
      <c r="FP15" s="39">
        <f t="shared" si="41"/>
      </c>
      <c r="FQ15" s="39">
        <f t="shared" si="41"/>
      </c>
      <c r="FR15" s="39">
        <f t="shared" si="41"/>
      </c>
      <c r="FS15" s="39">
        <f t="shared" si="41"/>
      </c>
      <c r="FT15" s="39">
        <f t="shared" si="41"/>
      </c>
      <c r="FU15" s="39">
        <f t="shared" si="41"/>
      </c>
      <c r="FV15" s="39">
        <f t="shared" si="41"/>
      </c>
      <c r="FW15" s="39">
        <f t="shared" si="41"/>
      </c>
      <c r="FX15" s="39">
        <f t="shared" si="41"/>
      </c>
      <c r="FY15" s="39">
        <f t="shared" si="41"/>
      </c>
      <c r="FZ15" s="39">
        <f t="shared" si="41"/>
      </c>
      <c r="GA15" s="39">
        <f t="shared" si="41"/>
      </c>
      <c r="GB15" s="39">
        <f t="shared" si="41"/>
      </c>
      <c r="GC15" s="39">
        <f t="shared" si="41"/>
      </c>
      <c r="GD15" s="39">
        <f t="shared" si="41"/>
      </c>
      <c r="GE15" s="39">
        <f t="shared" si="41"/>
      </c>
      <c r="GF15" s="39">
        <f t="shared" si="41"/>
      </c>
      <c r="GG15" s="39">
        <f t="shared" si="41"/>
      </c>
      <c r="GH15" s="39">
        <f t="shared" si="41"/>
      </c>
      <c r="GI15" s="39">
        <f t="shared" si="41"/>
      </c>
      <c r="GJ15" s="39">
        <f t="shared" si="41"/>
      </c>
      <c r="GK15" s="39">
        <f t="shared" si="41"/>
      </c>
      <c r="GL15" s="39">
        <f t="shared" si="41"/>
      </c>
      <c r="GM15" s="39">
        <f t="shared" si="41"/>
      </c>
      <c r="GN15" s="39">
        <f t="shared" si="41"/>
      </c>
      <c r="GO15" s="39">
        <f t="shared" si="41"/>
      </c>
      <c r="GP15" s="39">
        <f t="shared" si="41"/>
      </c>
    </row>
    <row r="16" spans="2:198" ht="12">
      <c r="B16" s="228"/>
      <c r="C16" s="220" t="s">
        <v>8</v>
      </c>
      <c r="D16" s="220"/>
      <c r="E16" s="225">
        <f>IF(COUNTBLANK(E6)=1,"",$P$479)</f>
      </c>
      <c r="F16" s="226"/>
      <c r="G16" s="272"/>
      <c r="H16" s="39">
        <f aca="true" t="shared" si="42" ref="H16:AM16">IF(COUNTBLANK(H5)=1,"",$P$479)</f>
      </c>
      <c r="I16" s="39">
        <f t="shared" si="42"/>
      </c>
      <c r="J16" s="39">
        <f t="shared" si="42"/>
      </c>
      <c r="K16" s="39">
        <f t="shared" si="42"/>
      </c>
      <c r="L16" s="39">
        <f t="shared" si="42"/>
      </c>
      <c r="M16" s="39">
        <f t="shared" si="42"/>
      </c>
      <c r="N16" s="39">
        <f t="shared" si="42"/>
      </c>
      <c r="O16" s="39">
        <f t="shared" si="42"/>
      </c>
      <c r="P16" s="39">
        <f t="shared" si="42"/>
      </c>
      <c r="Q16" s="39">
        <f t="shared" si="42"/>
      </c>
      <c r="R16" s="39">
        <f t="shared" si="42"/>
      </c>
      <c r="S16" s="39">
        <f t="shared" si="42"/>
      </c>
      <c r="T16" s="39">
        <f t="shared" si="42"/>
      </c>
      <c r="U16" s="39">
        <f t="shared" si="42"/>
      </c>
      <c r="V16" s="39">
        <f t="shared" si="42"/>
      </c>
      <c r="W16" s="39">
        <f t="shared" si="42"/>
      </c>
      <c r="X16" s="39">
        <f t="shared" si="42"/>
      </c>
      <c r="Y16" s="39">
        <f t="shared" si="42"/>
      </c>
      <c r="Z16" s="39">
        <f t="shared" si="42"/>
      </c>
      <c r="AA16" s="39">
        <f t="shared" si="42"/>
      </c>
      <c r="AB16" s="39">
        <f t="shared" si="42"/>
      </c>
      <c r="AC16" s="39">
        <f t="shared" si="42"/>
      </c>
      <c r="AD16" s="39">
        <f t="shared" si="42"/>
      </c>
      <c r="AE16" s="39">
        <f t="shared" si="42"/>
      </c>
      <c r="AF16" s="39">
        <f t="shared" si="42"/>
      </c>
      <c r="AG16" s="39">
        <f t="shared" si="42"/>
      </c>
      <c r="AH16" s="39">
        <f t="shared" si="42"/>
      </c>
      <c r="AI16" s="39">
        <f t="shared" si="42"/>
      </c>
      <c r="AJ16" s="39">
        <f t="shared" si="42"/>
      </c>
      <c r="AK16" s="39">
        <f t="shared" si="42"/>
      </c>
      <c r="AL16" s="39">
        <f t="shared" si="42"/>
      </c>
      <c r="AM16" s="39">
        <f t="shared" si="42"/>
      </c>
      <c r="AN16" s="39">
        <f aca="true" t="shared" si="43" ref="AN16:BS16">IF(COUNTBLANK(AN5)=1,"",$P$479)</f>
      </c>
      <c r="AO16" s="39">
        <f t="shared" si="43"/>
      </c>
      <c r="AP16" s="39">
        <f t="shared" si="43"/>
      </c>
      <c r="AQ16" s="39">
        <f t="shared" si="43"/>
      </c>
      <c r="AR16" s="39">
        <f t="shared" si="43"/>
      </c>
      <c r="AS16" s="39">
        <f t="shared" si="43"/>
      </c>
      <c r="AT16" s="39">
        <f t="shared" si="43"/>
      </c>
      <c r="AU16" s="39">
        <f t="shared" si="43"/>
      </c>
      <c r="AV16" s="39">
        <f t="shared" si="43"/>
      </c>
      <c r="AW16" s="39">
        <f t="shared" si="43"/>
      </c>
      <c r="AX16" s="39">
        <f t="shared" si="43"/>
      </c>
      <c r="AY16" s="39">
        <f t="shared" si="43"/>
      </c>
      <c r="AZ16" s="39">
        <f t="shared" si="43"/>
      </c>
      <c r="BA16" s="39">
        <f t="shared" si="43"/>
      </c>
      <c r="BB16" s="39">
        <f t="shared" si="43"/>
      </c>
      <c r="BC16" s="39">
        <f t="shared" si="43"/>
      </c>
      <c r="BD16" s="39">
        <f t="shared" si="43"/>
      </c>
      <c r="BE16" s="39">
        <f t="shared" si="43"/>
      </c>
      <c r="BF16" s="39">
        <f t="shared" si="43"/>
      </c>
      <c r="BG16" s="39">
        <f t="shared" si="43"/>
      </c>
      <c r="BH16" s="39">
        <f t="shared" si="43"/>
      </c>
      <c r="BI16" s="39">
        <f t="shared" si="43"/>
      </c>
      <c r="BJ16" s="39">
        <f t="shared" si="43"/>
      </c>
      <c r="BK16" s="39">
        <f t="shared" si="43"/>
      </c>
      <c r="BL16" s="39">
        <f t="shared" si="43"/>
      </c>
      <c r="BM16" s="39">
        <f t="shared" si="43"/>
      </c>
      <c r="BN16" s="39">
        <f t="shared" si="43"/>
      </c>
      <c r="BO16" s="39">
        <f t="shared" si="43"/>
      </c>
      <c r="BP16" s="39">
        <f t="shared" si="43"/>
      </c>
      <c r="BQ16" s="39">
        <f t="shared" si="43"/>
      </c>
      <c r="BR16" s="39">
        <f t="shared" si="43"/>
      </c>
      <c r="BS16" s="39">
        <f t="shared" si="43"/>
      </c>
      <c r="BT16" s="39">
        <f aca="true" t="shared" si="44" ref="BT16:CY16">IF(COUNTBLANK(BT5)=1,"",$P$479)</f>
      </c>
      <c r="BU16" s="39">
        <f t="shared" si="44"/>
      </c>
      <c r="BV16" s="39">
        <f t="shared" si="44"/>
      </c>
      <c r="BW16" s="39">
        <f t="shared" si="44"/>
      </c>
      <c r="BX16" s="39">
        <f t="shared" si="44"/>
      </c>
      <c r="BY16" s="39">
        <f t="shared" si="44"/>
      </c>
      <c r="BZ16" s="39">
        <f t="shared" si="44"/>
      </c>
      <c r="CA16" s="39">
        <f t="shared" si="44"/>
      </c>
      <c r="CB16" s="39">
        <f t="shared" si="44"/>
      </c>
      <c r="CC16" s="39">
        <f t="shared" si="44"/>
      </c>
      <c r="CD16" s="39">
        <f t="shared" si="44"/>
      </c>
      <c r="CE16" s="39">
        <f t="shared" si="44"/>
      </c>
      <c r="CF16" s="39">
        <f t="shared" si="44"/>
      </c>
      <c r="CG16" s="39">
        <f t="shared" si="44"/>
      </c>
      <c r="CH16" s="39">
        <f t="shared" si="44"/>
      </c>
      <c r="CI16" s="39">
        <f t="shared" si="44"/>
      </c>
      <c r="CJ16" s="39">
        <f t="shared" si="44"/>
      </c>
      <c r="CK16" s="39">
        <f t="shared" si="44"/>
      </c>
      <c r="CL16" s="39">
        <f t="shared" si="44"/>
      </c>
      <c r="CM16" s="39">
        <f t="shared" si="44"/>
      </c>
      <c r="CN16" s="39">
        <f t="shared" si="44"/>
      </c>
      <c r="CO16" s="39">
        <f t="shared" si="44"/>
      </c>
      <c r="CP16" s="39">
        <f t="shared" si="44"/>
      </c>
      <c r="CQ16" s="39">
        <f t="shared" si="44"/>
      </c>
      <c r="CR16" s="39">
        <f t="shared" si="44"/>
      </c>
      <c r="CS16" s="39">
        <f t="shared" si="44"/>
      </c>
      <c r="CT16" s="39">
        <f t="shared" si="44"/>
      </c>
      <c r="CU16" s="39">
        <f t="shared" si="44"/>
      </c>
      <c r="CV16" s="39">
        <f t="shared" si="44"/>
      </c>
      <c r="CW16" s="39">
        <f t="shared" si="44"/>
      </c>
      <c r="CX16" s="39">
        <f t="shared" si="44"/>
      </c>
      <c r="CY16" s="39">
        <f t="shared" si="44"/>
      </c>
      <c r="CZ16" s="39">
        <f aca="true" t="shared" si="45" ref="CZ16:EE16">IF(COUNTBLANK(CZ5)=1,"",$P$479)</f>
      </c>
      <c r="DA16" s="39">
        <f t="shared" si="45"/>
      </c>
      <c r="DB16" s="39">
        <f t="shared" si="45"/>
      </c>
      <c r="DC16" s="39">
        <f t="shared" si="45"/>
      </c>
      <c r="DD16" s="39">
        <f t="shared" si="45"/>
      </c>
      <c r="DE16" s="39">
        <f t="shared" si="45"/>
      </c>
      <c r="DF16" s="39">
        <f t="shared" si="45"/>
      </c>
      <c r="DG16" s="39">
        <f t="shared" si="45"/>
      </c>
      <c r="DH16" s="39">
        <f t="shared" si="45"/>
      </c>
      <c r="DI16" s="39">
        <f t="shared" si="45"/>
      </c>
      <c r="DJ16" s="39">
        <f t="shared" si="45"/>
      </c>
      <c r="DK16" s="39">
        <f t="shared" si="45"/>
      </c>
      <c r="DL16" s="39">
        <f t="shared" si="45"/>
      </c>
      <c r="DM16" s="39">
        <f t="shared" si="45"/>
      </c>
      <c r="DN16" s="39">
        <f t="shared" si="45"/>
      </c>
      <c r="DO16" s="39">
        <f t="shared" si="45"/>
      </c>
      <c r="DP16" s="39">
        <f t="shared" si="45"/>
      </c>
      <c r="DQ16" s="39">
        <f t="shared" si="45"/>
      </c>
      <c r="DR16" s="39">
        <f t="shared" si="45"/>
      </c>
      <c r="DS16" s="39">
        <f t="shared" si="45"/>
      </c>
      <c r="DT16" s="39">
        <f t="shared" si="45"/>
      </c>
      <c r="DU16" s="39">
        <f t="shared" si="45"/>
      </c>
      <c r="DV16" s="39">
        <f t="shared" si="45"/>
      </c>
      <c r="DW16" s="39">
        <f t="shared" si="45"/>
      </c>
      <c r="DX16" s="39">
        <f t="shared" si="45"/>
      </c>
      <c r="DY16" s="39">
        <f t="shared" si="45"/>
      </c>
      <c r="DZ16" s="39">
        <f t="shared" si="45"/>
      </c>
      <c r="EA16" s="39">
        <f t="shared" si="45"/>
      </c>
      <c r="EB16" s="39">
        <f t="shared" si="45"/>
      </c>
      <c r="EC16" s="39">
        <f t="shared" si="45"/>
      </c>
      <c r="ED16" s="39">
        <f t="shared" si="45"/>
      </c>
      <c r="EE16" s="39">
        <f t="shared" si="45"/>
      </c>
      <c r="EF16" s="39">
        <f aca="true" t="shared" si="46" ref="EF16:FK16">IF(COUNTBLANK(EF5)=1,"",$P$479)</f>
      </c>
      <c r="EG16" s="39">
        <f t="shared" si="46"/>
      </c>
      <c r="EH16" s="39">
        <f t="shared" si="46"/>
      </c>
      <c r="EI16" s="39">
        <f t="shared" si="46"/>
      </c>
      <c r="EJ16" s="39">
        <f t="shared" si="46"/>
      </c>
      <c r="EK16" s="39">
        <f t="shared" si="46"/>
      </c>
      <c r="EL16" s="39">
        <f t="shared" si="46"/>
      </c>
      <c r="EM16" s="39">
        <f t="shared" si="46"/>
      </c>
      <c r="EN16" s="39">
        <f t="shared" si="46"/>
      </c>
      <c r="EO16" s="39">
        <f t="shared" si="46"/>
      </c>
      <c r="EP16" s="39">
        <f t="shared" si="46"/>
      </c>
      <c r="EQ16" s="39">
        <f t="shared" si="46"/>
      </c>
      <c r="ER16" s="39">
        <f t="shared" si="46"/>
      </c>
      <c r="ES16" s="39">
        <f t="shared" si="46"/>
      </c>
      <c r="ET16" s="39">
        <f t="shared" si="46"/>
      </c>
      <c r="EU16" s="39">
        <f t="shared" si="46"/>
      </c>
      <c r="EV16" s="39">
        <f t="shared" si="46"/>
      </c>
      <c r="EW16" s="39">
        <f t="shared" si="46"/>
      </c>
      <c r="EX16" s="39">
        <f t="shared" si="46"/>
      </c>
      <c r="EY16" s="39">
        <f t="shared" si="46"/>
      </c>
      <c r="EZ16" s="39">
        <f t="shared" si="46"/>
      </c>
      <c r="FA16" s="39">
        <f t="shared" si="46"/>
      </c>
      <c r="FB16" s="39">
        <f t="shared" si="46"/>
      </c>
      <c r="FC16" s="39">
        <f t="shared" si="46"/>
      </c>
      <c r="FD16" s="39">
        <f t="shared" si="46"/>
      </c>
      <c r="FE16" s="39">
        <f t="shared" si="46"/>
      </c>
      <c r="FF16" s="39">
        <f t="shared" si="46"/>
      </c>
      <c r="FG16" s="39">
        <f t="shared" si="46"/>
      </c>
      <c r="FH16" s="39">
        <f t="shared" si="46"/>
      </c>
      <c r="FI16" s="39">
        <f t="shared" si="46"/>
      </c>
      <c r="FJ16" s="39">
        <f t="shared" si="46"/>
      </c>
      <c r="FK16" s="39">
        <f t="shared" si="46"/>
      </c>
      <c r="FL16" s="39">
        <f aca="true" t="shared" si="47" ref="FL16:GP16">IF(COUNTBLANK(FL5)=1,"",$P$479)</f>
      </c>
      <c r="FM16" s="39">
        <f t="shared" si="47"/>
      </c>
      <c r="FN16" s="39">
        <f t="shared" si="47"/>
      </c>
      <c r="FO16" s="39">
        <f t="shared" si="47"/>
      </c>
      <c r="FP16" s="39">
        <f t="shared" si="47"/>
      </c>
      <c r="FQ16" s="39">
        <f t="shared" si="47"/>
      </c>
      <c r="FR16" s="39">
        <f t="shared" si="47"/>
      </c>
      <c r="FS16" s="39">
        <f t="shared" si="47"/>
      </c>
      <c r="FT16" s="39">
        <f t="shared" si="47"/>
      </c>
      <c r="FU16" s="39">
        <f t="shared" si="47"/>
      </c>
      <c r="FV16" s="39">
        <f t="shared" si="47"/>
      </c>
      <c r="FW16" s="39">
        <f t="shared" si="47"/>
      </c>
      <c r="FX16" s="39">
        <f t="shared" si="47"/>
      </c>
      <c r="FY16" s="39">
        <f t="shared" si="47"/>
      </c>
      <c r="FZ16" s="39">
        <f t="shared" si="47"/>
      </c>
      <c r="GA16" s="39">
        <f t="shared" si="47"/>
      </c>
      <c r="GB16" s="39">
        <f t="shared" si="47"/>
      </c>
      <c r="GC16" s="39">
        <f t="shared" si="47"/>
      </c>
      <c r="GD16" s="39">
        <f t="shared" si="47"/>
      </c>
      <c r="GE16" s="39">
        <f t="shared" si="47"/>
      </c>
      <c r="GF16" s="39">
        <f t="shared" si="47"/>
      </c>
      <c r="GG16" s="39">
        <f t="shared" si="47"/>
      </c>
      <c r="GH16" s="39">
        <f t="shared" si="47"/>
      </c>
      <c r="GI16" s="39">
        <f t="shared" si="47"/>
      </c>
      <c r="GJ16" s="39">
        <f t="shared" si="47"/>
      </c>
      <c r="GK16" s="39">
        <f t="shared" si="47"/>
      </c>
      <c r="GL16" s="39">
        <f t="shared" si="47"/>
      </c>
      <c r="GM16" s="39">
        <f t="shared" si="47"/>
      </c>
      <c r="GN16" s="39">
        <f t="shared" si="47"/>
      </c>
      <c r="GO16" s="39">
        <f t="shared" si="47"/>
      </c>
      <c r="GP16" s="39">
        <f t="shared" si="47"/>
      </c>
    </row>
    <row r="17" spans="2:198" ht="12">
      <c r="B17" s="228"/>
      <c r="C17" s="191" t="s">
        <v>9</v>
      </c>
      <c r="D17" s="1" t="s">
        <v>57</v>
      </c>
      <c r="E17" s="230">
        <f>IF(ISERROR(SUM(H18:GP18)/L4),"",ROUNDUP(SUM(H18:GP18)/L4,2))</f>
      </c>
      <c r="F17" s="231"/>
      <c r="G17" s="272"/>
      <c r="H17" s="49">
        <f>IF(H68="","",LEFT(RIGHT(H97,LEN(H97)-8),LEN(RIGHT(H97,LEN(H97)-8))-6)*1)</f>
      </c>
      <c r="I17" s="49">
        <f aca="true" t="shared" si="48" ref="I17:BT17">IF(I68="","",LEFT(RIGHT(I97,LEN(I97)-8),LEN(RIGHT(I97,LEN(I97)-8))-6)*1)</f>
      </c>
      <c r="J17" s="49">
        <f t="shared" si="48"/>
      </c>
      <c r="K17" s="49">
        <f t="shared" si="48"/>
      </c>
      <c r="L17" s="49">
        <f t="shared" si="48"/>
      </c>
      <c r="M17" s="49">
        <f t="shared" si="48"/>
      </c>
      <c r="N17" s="49">
        <f t="shared" si="48"/>
      </c>
      <c r="O17" s="49">
        <f t="shared" si="48"/>
      </c>
      <c r="P17" s="49">
        <f t="shared" si="48"/>
      </c>
      <c r="Q17" s="49">
        <f t="shared" si="48"/>
      </c>
      <c r="R17" s="49">
        <f t="shared" si="48"/>
      </c>
      <c r="S17" s="49">
        <f t="shared" si="48"/>
      </c>
      <c r="T17" s="49">
        <f t="shared" si="48"/>
      </c>
      <c r="U17" s="49">
        <f t="shared" si="48"/>
      </c>
      <c r="V17" s="49">
        <f t="shared" si="48"/>
      </c>
      <c r="W17" s="49">
        <f t="shared" si="48"/>
      </c>
      <c r="X17" s="49">
        <f t="shared" si="48"/>
      </c>
      <c r="Y17" s="49">
        <f t="shared" si="48"/>
      </c>
      <c r="Z17" s="49">
        <f t="shared" si="48"/>
      </c>
      <c r="AA17" s="49">
        <f t="shared" si="48"/>
      </c>
      <c r="AB17" s="49">
        <f t="shared" si="48"/>
      </c>
      <c r="AC17" s="49">
        <f t="shared" si="48"/>
      </c>
      <c r="AD17" s="49">
        <f t="shared" si="48"/>
      </c>
      <c r="AE17" s="49">
        <f t="shared" si="48"/>
      </c>
      <c r="AF17" s="49">
        <f t="shared" si="48"/>
      </c>
      <c r="AG17" s="49">
        <f t="shared" si="48"/>
      </c>
      <c r="AH17" s="49">
        <f t="shared" si="48"/>
      </c>
      <c r="AI17" s="49">
        <f t="shared" si="48"/>
      </c>
      <c r="AJ17" s="49">
        <f t="shared" si="48"/>
      </c>
      <c r="AK17" s="49">
        <f t="shared" si="48"/>
      </c>
      <c r="AL17" s="49">
        <f t="shared" si="48"/>
      </c>
      <c r="AM17" s="49">
        <f t="shared" si="48"/>
      </c>
      <c r="AN17" s="49">
        <f t="shared" si="48"/>
      </c>
      <c r="AO17" s="49">
        <f t="shared" si="48"/>
      </c>
      <c r="AP17" s="49">
        <f t="shared" si="48"/>
      </c>
      <c r="AQ17" s="49">
        <f t="shared" si="48"/>
      </c>
      <c r="AR17" s="49">
        <f t="shared" si="48"/>
      </c>
      <c r="AS17" s="49">
        <f t="shared" si="48"/>
      </c>
      <c r="AT17" s="49">
        <f t="shared" si="48"/>
      </c>
      <c r="AU17" s="49">
        <f t="shared" si="48"/>
      </c>
      <c r="AV17" s="49">
        <f t="shared" si="48"/>
      </c>
      <c r="AW17" s="49">
        <f t="shared" si="48"/>
      </c>
      <c r="AX17" s="49">
        <f t="shared" si="48"/>
      </c>
      <c r="AY17" s="49">
        <f t="shared" si="48"/>
      </c>
      <c r="AZ17" s="49">
        <f t="shared" si="48"/>
      </c>
      <c r="BA17" s="49">
        <f t="shared" si="48"/>
      </c>
      <c r="BB17" s="49">
        <f t="shared" si="48"/>
      </c>
      <c r="BC17" s="49">
        <f t="shared" si="48"/>
      </c>
      <c r="BD17" s="49">
        <f t="shared" si="48"/>
      </c>
      <c r="BE17" s="49">
        <f t="shared" si="48"/>
      </c>
      <c r="BF17" s="49">
        <f t="shared" si="48"/>
      </c>
      <c r="BG17" s="49">
        <f t="shared" si="48"/>
      </c>
      <c r="BH17" s="49">
        <f t="shared" si="48"/>
      </c>
      <c r="BI17" s="49">
        <f t="shared" si="48"/>
      </c>
      <c r="BJ17" s="49">
        <f t="shared" si="48"/>
      </c>
      <c r="BK17" s="49">
        <f t="shared" si="48"/>
      </c>
      <c r="BL17" s="49">
        <f t="shared" si="48"/>
      </c>
      <c r="BM17" s="49">
        <f t="shared" si="48"/>
      </c>
      <c r="BN17" s="49">
        <f t="shared" si="48"/>
      </c>
      <c r="BO17" s="49">
        <f t="shared" si="48"/>
      </c>
      <c r="BP17" s="49">
        <f t="shared" si="48"/>
      </c>
      <c r="BQ17" s="49">
        <f t="shared" si="48"/>
      </c>
      <c r="BR17" s="49">
        <f t="shared" si="48"/>
      </c>
      <c r="BS17" s="49">
        <f t="shared" si="48"/>
      </c>
      <c r="BT17" s="49">
        <f t="shared" si="48"/>
      </c>
      <c r="BU17" s="49">
        <f aca="true" t="shared" si="49" ref="BU17:EF17">IF(BU68="","",LEFT(RIGHT(BU97,LEN(BU97)-8),LEN(RIGHT(BU97,LEN(BU97)-8))-6)*1)</f>
      </c>
      <c r="BV17" s="49">
        <f t="shared" si="49"/>
      </c>
      <c r="BW17" s="49">
        <f t="shared" si="49"/>
      </c>
      <c r="BX17" s="49">
        <f t="shared" si="49"/>
      </c>
      <c r="BY17" s="49">
        <f t="shared" si="49"/>
      </c>
      <c r="BZ17" s="49">
        <f t="shared" si="49"/>
      </c>
      <c r="CA17" s="49">
        <f t="shared" si="49"/>
      </c>
      <c r="CB17" s="49">
        <f t="shared" si="49"/>
      </c>
      <c r="CC17" s="49">
        <f t="shared" si="49"/>
      </c>
      <c r="CD17" s="49">
        <f t="shared" si="49"/>
      </c>
      <c r="CE17" s="49">
        <f t="shared" si="49"/>
      </c>
      <c r="CF17" s="49">
        <f t="shared" si="49"/>
      </c>
      <c r="CG17" s="49">
        <f t="shared" si="49"/>
      </c>
      <c r="CH17" s="49">
        <f t="shared" si="49"/>
      </c>
      <c r="CI17" s="49">
        <f t="shared" si="49"/>
      </c>
      <c r="CJ17" s="49">
        <f t="shared" si="49"/>
      </c>
      <c r="CK17" s="49">
        <f t="shared" si="49"/>
      </c>
      <c r="CL17" s="49">
        <f t="shared" si="49"/>
      </c>
      <c r="CM17" s="49">
        <f t="shared" si="49"/>
      </c>
      <c r="CN17" s="49">
        <f t="shared" si="49"/>
      </c>
      <c r="CO17" s="49">
        <f t="shared" si="49"/>
      </c>
      <c r="CP17" s="49">
        <f t="shared" si="49"/>
      </c>
      <c r="CQ17" s="49">
        <f t="shared" si="49"/>
      </c>
      <c r="CR17" s="49">
        <f t="shared" si="49"/>
      </c>
      <c r="CS17" s="49">
        <f t="shared" si="49"/>
      </c>
      <c r="CT17" s="49">
        <f t="shared" si="49"/>
      </c>
      <c r="CU17" s="49">
        <f t="shared" si="49"/>
      </c>
      <c r="CV17" s="49">
        <f t="shared" si="49"/>
      </c>
      <c r="CW17" s="49">
        <f t="shared" si="49"/>
      </c>
      <c r="CX17" s="49">
        <f t="shared" si="49"/>
      </c>
      <c r="CY17" s="49">
        <f t="shared" si="49"/>
      </c>
      <c r="CZ17" s="49">
        <f t="shared" si="49"/>
      </c>
      <c r="DA17" s="49">
        <f t="shared" si="49"/>
      </c>
      <c r="DB17" s="49">
        <f t="shared" si="49"/>
      </c>
      <c r="DC17" s="49">
        <f t="shared" si="49"/>
      </c>
      <c r="DD17" s="49">
        <f t="shared" si="49"/>
      </c>
      <c r="DE17" s="49">
        <f t="shared" si="49"/>
      </c>
      <c r="DF17" s="49">
        <f t="shared" si="49"/>
      </c>
      <c r="DG17" s="49">
        <f t="shared" si="49"/>
      </c>
      <c r="DH17" s="49">
        <f t="shared" si="49"/>
      </c>
      <c r="DI17" s="49">
        <f t="shared" si="49"/>
      </c>
      <c r="DJ17" s="49">
        <f t="shared" si="49"/>
      </c>
      <c r="DK17" s="49">
        <f t="shared" si="49"/>
      </c>
      <c r="DL17" s="49">
        <f t="shared" si="49"/>
      </c>
      <c r="DM17" s="49">
        <f t="shared" si="49"/>
      </c>
      <c r="DN17" s="49">
        <f t="shared" si="49"/>
      </c>
      <c r="DO17" s="49">
        <f t="shared" si="49"/>
      </c>
      <c r="DP17" s="49">
        <f t="shared" si="49"/>
      </c>
      <c r="DQ17" s="49">
        <f t="shared" si="49"/>
      </c>
      <c r="DR17" s="49">
        <f t="shared" si="49"/>
      </c>
      <c r="DS17" s="49">
        <f t="shared" si="49"/>
      </c>
      <c r="DT17" s="49">
        <f t="shared" si="49"/>
      </c>
      <c r="DU17" s="49">
        <f t="shared" si="49"/>
      </c>
      <c r="DV17" s="49">
        <f t="shared" si="49"/>
      </c>
      <c r="DW17" s="49">
        <f t="shared" si="49"/>
      </c>
      <c r="DX17" s="49">
        <f t="shared" si="49"/>
      </c>
      <c r="DY17" s="49">
        <f t="shared" si="49"/>
      </c>
      <c r="DZ17" s="49">
        <f t="shared" si="49"/>
      </c>
      <c r="EA17" s="49">
        <f t="shared" si="49"/>
      </c>
      <c r="EB17" s="49">
        <f t="shared" si="49"/>
      </c>
      <c r="EC17" s="49">
        <f t="shared" si="49"/>
      </c>
      <c r="ED17" s="49">
        <f t="shared" si="49"/>
      </c>
      <c r="EE17" s="49">
        <f t="shared" si="49"/>
      </c>
      <c r="EF17" s="49">
        <f t="shared" si="49"/>
      </c>
      <c r="EG17" s="49">
        <f aca="true" t="shared" si="50" ref="EG17:GP17">IF(EG68="","",LEFT(RIGHT(EG97,LEN(EG97)-8),LEN(RIGHT(EG97,LEN(EG97)-8))-6)*1)</f>
      </c>
      <c r="EH17" s="49">
        <f t="shared" si="50"/>
      </c>
      <c r="EI17" s="49">
        <f t="shared" si="50"/>
      </c>
      <c r="EJ17" s="49">
        <f t="shared" si="50"/>
      </c>
      <c r="EK17" s="49">
        <f t="shared" si="50"/>
      </c>
      <c r="EL17" s="49">
        <f t="shared" si="50"/>
      </c>
      <c r="EM17" s="49">
        <f t="shared" si="50"/>
      </c>
      <c r="EN17" s="49">
        <f t="shared" si="50"/>
      </c>
      <c r="EO17" s="49">
        <f t="shared" si="50"/>
      </c>
      <c r="EP17" s="49">
        <f t="shared" si="50"/>
      </c>
      <c r="EQ17" s="49">
        <f t="shared" si="50"/>
      </c>
      <c r="ER17" s="49">
        <f t="shared" si="50"/>
      </c>
      <c r="ES17" s="49">
        <f t="shared" si="50"/>
      </c>
      <c r="ET17" s="49">
        <f t="shared" si="50"/>
      </c>
      <c r="EU17" s="49">
        <f t="shared" si="50"/>
      </c>
      <c r="EV17" s="49">
        <f t="shared" si="50"/>
      </c>
      <c r="EW17" s="49">
        <f t="shared" si="50"/>
      </c>
      <c r="EX17" s="49">
        <f t="shared" si="50"/>
      </c>
      <c r="EY17" s="49">
        <f t="shared" si="50"/>
      </c>
      <c r="EZ17" s="49">
        <f t="shared" si="50"/>
      </c>
      <c r="FA17" s="49">
        <f t="shared" si="50"/>
      </c>
      <c r="FB17" s="49">
        <f t="shared" si="50"/>
      </c>
      <c r="FC17" s="49">
        <f t="shared" si="50"/>
      </c>
      <c r="FD17" s="49">
        <f t="shared" si="50"/>
      </c>
      <c r="FE17" s="49">
        <f t="shared" si="50"/>
      </c>
      <c r="FF17" s="49">
        <f t="shared" si="50"/>
      </c>
      <c r="FG17" s="49">
        <f t="shared" si="50"/>
      </c>
      <c r="FH17" s="49">
        <f t="shared" si="50"/>
      </c>
      <c r="FI17" s="49">
        <f t="shared" si="50"/>
      </c>
      <c r="FJ17" s="49">
        <f t="shared" si="50"/>
      </c>
      <c r="FK17" s="49">
        <f t="shared" si="50"/>
      </c>
      <c r="FL17" s="49">
        <f t="shared" si="50"/>
      </c>
      <c r="FM17" s="49">
        <f t="shared" si="50"/>
      </c>
      <c r="FN17" s="49">
        <f t="shared" si="50"/>
      </c>
      <c r="FO17" s="49">
        <f t="shared" si="50"/>
      </c>
      <c r="FP17" s="49">
        <f t="shared" si="50"/>
      </c>
      <c r="FQ17" s="49">
        <f t="shared" si="50"/>
      </c>
      <c r="FR17" s="49">
        <f t="shared" si="50"/>
      </c>
      <c r="FS17" s="49">
        <f t="shared" si="50"/>
      </c>
      <c r="FT17" s="49">
        <f t="shared" si="50"/>
      </c>
      <c r="FU17" s="49">
        <f t="shared" si="50"/>
      </c>
      <c r="FV17" s="49">
        <f t="shared" si="50"/>
      </c>
      <c r="FW17" s="49">
        <f t="shared" si="50"/>
      </c>
      <c r="FX17" s="49">
        <f t="shared" si="50"/>
      </c>
      <c r="FY17" s="49">
        <f t="shared" si="50"/>
      </c>
      <c r="FZ17" s="49">
        <f t="shared" si="50"/>
      </c>
      <c r="GA17" s="49">
        <f t="shared" si="50"/>
      </c>
      <c r="GB17" s="49">
        <f t="shared" si="50"/>
      </c>
      <c r="GC17" s="49">
        <f t="shared" si="50"/>
      </c>
      <c r="GD17" s="49">
        <f t="shared" si="50"/>
      </c>
      <c r="GE17" s="49">
        <f t="shared" si="50"/>
      </c>
      <c r="GF17" s="49">
        <f t="shared" si="50"/>
      </c>
      <c r="GG17" s="49">
        <f t="shared" si="50"/>
      </c>
      <c r="GH17" s="49">
        <f t="shared" si="50"/>
      </c>
      <c r="GI17" s="49">
        <f t="shared" si="50"/>
      </c>
      <c r="GJ17" s="49">
        <f t="shared" si="50"/>
      </c>
      <c r="GK17" s="49">
        <f t="shared" si="50"/>
      </c>
      <c r="GL17" s="49">
        <f t="shared" si="50"/>
      </c>
      <c r="GM17" s="49">
        <f t="shared" si="50"/>
      </c>
      <c r="GN17" s="49">
        <f t="shared" si="50"/>
      </c>
      <c r="GO17" s="49">
        <f t="shared" si="50"/>
      </c>
      <c r="GP17" s="49">
        <f t="shared" si="50"/>
      </c>
    </row>
    <row r="18" spans="2:198" ht="11.25" customHeight="1" hidden="1">
      <c r="B18" s="228"/>
      <c r="C18" s="191"/>
      <c r="D18" s="14"/>
      <c r="E18" s="50"/>
      <c r="F18" s="51"/>
      <c r="G18" s="272"/>
      <c r="H18" s="52">
        <f>IF(H17="","",H17*H7)</f>
      </c>
      <c r="I18" s="52">
        <f aca="true" t="shared" si="51" ref="I18:BT18">IF(I17="","",I17*I7)</f>
      </c>
      <c r="J18" s="52">
        <f t="shared" si="51"/>
      </c>
      <c r="K18" s="52">
        <f t="shared" si="51"/>
      </c>
      <c r="L18" s="52">
        <f t="shared" si="51"/>
      </c>
      <c r="M18" s="52">
        <f t="shared" si="51"/>
      </c>
      <c r="N18" s="52">
        <f t="shared" si="51"/>
      </c>
      <c r="O18" s="52">
        <f t="shared" si="51"/>
      </c>
      <c r="P18" s="52">
        <f t="shared" si="51"/>
      </c>
      <c r="Q18" s="52">
        <f t="shared" si="51"/>
      </c>
      <c r="R18" s="52">
        <f t="shared" si="51"/>
      </c>
      <c r="S18" s="52">
        <f t="shared" si="51"/>
      </c>
      <c r="T18" s="52">
        <f t="shared" si="51"/>
      </c>
      <c r="U18" s="52">
        <f t="shared" si="51"/>
      </c>
      <c r="V18" s="52">
        <f t="shared" si="51"/>
      </c>
      <c r="W18" s="52">
        <f t="shared" si="51"/>
      </c>
      <c r="X18" s="52">
        <f t="shared" si="51"/>
      </c>
      <c r="Y18" s="52">
        <f t="shared" si="51"/>
      </c>
      <c r="Z18" s="52">
        <f t="shared" si="51"/>
      </c>
      <c r="AA18" s="52">
        <f t="shared" si="51"/>
      </c>
      <c r="AB18" s="52">
        <f t="shared" si="51"/>
      </c>
      <c r="AC18" s="52">
        <f t="shared" si="51"/>
      </c>
      <c r="AD18" s="52">
        <f t="shared" si="51"/>
      </c>
      <c r="AE18" s="52">
        <f t="shared" si="51"/>
      </c>
      <c r="AF18" s="52">
        <f t="shared" si="51"/>
      </c>
      <c r="AG18" s="52">
        <f t="shared" si="51"/>
      </c>
      <c r="AH18" s="52">
        <f t="shared" si="51"/>
      </c>
      <c r="AI18" s="52">
        <f t="shared" si="51"/>
      </c>
      <c r="AJ18" s="52">
        <f t="shared" si="51"/>
      </c>
      <c r="AK18" s="52">
        <f t="shared" si="51"/>
      </c>
      <c r="AL18" s="52">
        <f t="shared" si="51"/>
      </c>
      <c r="AM18" s="52">
        <f t="shared" si="51"/>
      </c>
      <c r="AN18" s="52">
        <f t="shared" si="51"/>
      </c>
      <c r="AO18" s="52">
        <f t="shared" si="51"/>
      </c>
      <c r="AP18" s="52">
        <f t="shared" si="51"/>
      </c>
      <c r="AQ18" s="52">
        <f t="shared" si="51"/>
      </c>
      <c r="AR18" s="52">
        <f t="shared" si="51"/>
      </c>
      <c r="AS18" s="52">
        <f t="shared" si="51"/>
      </c>
      <c r="AT18" s="52">
        <f t="shared" si="51"/>
      </c>
      <c r="AU18" s="52">
        <f t="shared" si="51"/>
      </c>
      <c r="AV18" s="52">
        <f t="shared" si="51"/>
      </c>
      <c r="AW18" s="52">
        <f t="shared" si="51"/>
      </c>
      <c r="AX18" s="52">
        <f t="shared" si="51"/>
      </c>
      <c r="AY18" s="52">
        <f t="shared" si="51"/>
      </c>
      <c r="AZ18" s="52">
        <f t="shared" si="51"/>
      </c>
      <c r="BA18" s="52">
        <f t="shared" si="51"/>
      </c>
      <c r="BB18" s="52">
        <f t="shared" si="51"/>
      </c>
      <c r="BC18" s="52">
        <f t="shared" si="51"/>
      </c>
      <c r="BD18" s="52">
        <f t="shared" si="51"/>
      </c>
      <c r="BE18" s="52">
        <f t="shared" si="51"/>
      </c>
      <c r="BF18" s="52">
        <f t="shared" si="51"/>
      </c>
      <c r="BG18" s="52">
        <f t="shared" si="51"/>
      </c>
      <c r="BH18" s="52">
        <f t="shared" si="51"/>
      </c>
      <c r="BI18" s="52">
        <f t="shared" si="51"/>
      </c>
      <c r="BJ18" s="52">
        <f t="shared" si="51"/>
      </c>
      <c r="BK18" s="52">
        <f t="shared" si="51"/>
      </c>
      <c r="BL18" s="52">
        <f t="shared" si="51"/>
      </c>
      <c r="BM18" s="52">
        <f t="shared" si="51"/>
      </c>
      <c r="BN18" s="52">
        <f t="shared" si="51"/>
      </c>
      <c r="BO18" s="52">
        <f t="shared" si="51"/>
      </c>
      <c r="BP18" s="52">
        <f t="shared" si="51"/>
      </c>
      <c r="BQ18" s="52">
        <f t="shared" si="51"/>
      </c>
      <c r="BR18" s="52">
        <f t="shared" si="51"/>
      </c>
      <c r="BS18" s="52">
        <f t="shared" si="51"/>
      </c>
      <c r="BT18" s="52">
        <f t="shared" si="51"/>
      </c>
      <c r="BU18" s="52">
        <f aca="true" t="shared" si="52" ref="BU18:EF18">IF(BU17="","",BU17*BU7)</f>
      </c>
      <c r="BV18" s="52">
        <f t="shared" si="52"/>
      </c>
      <c r="BW18" s="52">
        <f t="shared" si="52"/>
      </c>
      <c r="BX18" s="52">
        <f t="shared" si="52"/>
      </c>
      <c r="BY18" s="52">
        <f t="shared" si="52"/>
      </c>
      <c r="BZ18" s="52">
        <f t="shared" si="52"/>
      </c>
      <c r="CA18" s="52">
        <f t="shared" si="52"/>
      </c>
      <c r="CB18" s="52">
        <f t="shared" si="52"/>
      </c>
      <c r="CC18" s="52">
        <f t="shared" si="52"/>
      </c>
      <c r="CD18" s="52">
        <f t="shared" si="52"/>
      </c>
      <c r="CE18" s="52">
        <f t="shared" si="52"/>
      </c>
      <c r="CF18" s="52">
        <f t="shared" si="52"/>
      </c>
      <c r="CG18" s="52">
        <f t="shared" si="52"/>
      </c>
      <c r="CH18" s="52">
        <f t="shared" si="52"/>
      </c>
      <c r="CI18" s="52">
        <f t="shared" si="52"/>
      </c>
      <c r="CJ18" s="52">
        <f t="shared" si="52"/>
      </c>
      <c r="CK18" s="52">
        <f t="shared" si="52"/>
      </c>
      <c r="CL18" s="52">
        <f t="shared" si="52"/>
      </c>
      <c r="CM18" s="52">
        <f t="shared" si="52"/>
      </c>
      <c r="CN18" s="52">
        <f t="shared" si="52"/>
      </c>
      <c r="CO18" s="52">
        <f t="shared" si="52"/>
      </c>
      <c r="CP18" s="52">
        <f t="shared" si="52"/>
      </c>
      <c r="CQ18" s="52">
        <f t="shared" si="52"/>
      </c>
      <c r="CR18" s="52">
        <f t="shared" si="52"/>
      </c>
      <c r="CS18" s="52">
        <f t="shared" si="52"/>
      </c>
      <c r="CT18" s="52">
        <f t="shared" si="52"/>
      </c>
      <c r="CU18" s="52">
        <f t="shared" si="52"/>
      </c>
      <c r="CV18" s="52">
        <f t="shared" si="52"/>
      </c>
      <c r="CW18" s="52">
        <f t="shared" si="52"/>
      </c>
      <c r="CX18" s="52">
        <f t="shared" si="52"/>
      </c>
      <c r="CY18" s="52">
        <f t="shared" si="52"/>
      </c>
      <c r="CZ18" s="52">
        <f t="shared" si="52"/>
      </c>
      <c r="DA18" s="52">
        <f t="shared" si="52"/>
      </c>
      <c r="DB18" s="52">
        <f t="shared" si="52"/>
      </c>
      <c r="DC18" s="52">
        <f t="shared" si="52"/>
      </c>
      <c r="DD18" s="52">
        <f t="shared" si="52"/>
      </c>
      <c r="DE18" s="52">
        <f t="shared" si="52"/>
      </c>
      <c r="DF18" s="52">
        <f t="shared" si="52"/>
      </c>
      <c r="DG18" s="52">
        <f t="shared" si="52"/>
      </c>
      <c r="DH18" s="52">
        <f t="shared" si="52"/>
      </c>
      <c r="DI18" s="52">
        <f t="shared" si="52"/>
      </c>
      <c r="DJ18" s="52">
        <f t="shared" si="52"/>
      </c>
      <c r="DK18" s="52">
        <f t="shared" si="52"/>
      </c>
      <c r="DL18" s="52">
        <f t="shared" si="52"/>
      </c>
      <c r="DM18" s="52">
        <f t="shared" si="52"/>
      </c>
      <c r="DN18" s="52">
        <f t="shared" si="52"/>
      </c>
      <c r="DO18" s="52">
        <f t="shared" si="52"/>
      </c>
      <c r="DP18" s="52">
        <f t="shared" si="52"/>
      </c>
      <c r="DQ18" s="52">
        <f t="shared" si="52"/>
      </c>
      <c r="DR18" s="52">
        <f t="shared" si="52"/>
      </c>
      <c r="DS18" s="52">
        <f t="shared" si="52"/>
      </c>
      <c r="DT18" s="52">
        <f t="shared" si="52"/>
      </c>
      <c r="DU18" s="52">
        <f t="shared" si="52"/>
      </c>
      <c r="DV18" s="52">
        <f t="shared" si="52"/>
      </c>
      <c r="DW18" s="52">
        <f t="shared" si="52"/>
      </c>
      <c r="DX18" s="52">
        <f t="shared" si="52"/>
      </c>
      <c r="DY18" s="52">
        <f t="shared" si="52"/>
      </c>
      <c r="DZ18" s="52">
        <f t="shared" si="52"/>
      </c>
      <c r="EA18" s="52">
        <f t="shared" si="52"/>
      </c>
      <c r="EB18" s="52">
        <f t="shared" si="52"/>
      </c>
      <c r="EC18" s="52">
        <f t="shared" si="52"/>
      </c>
      <c r="ED18" s="52">
        <f t="shared" si="52"/>
      </c>
      <c r="EE18" s="52">
        <f t="shared" si="52"/>
      </c>
      <c r="EF18" s="52">
        <f t="shared" si="52"/>
      </c>
      <c r="EG18" s="52">
        <f aca="true" t="shared" si="53" ref="EG18:GP18">IF(EG17="","",EG17*EG7)</f>
      </c>
      <c r="EH18" s="52">
        <f t="shared" si="53"/>
      </c>
      <c r="EI18" s="52">
        <f t="shared" si="53"/>
      </c>
      <c r="EJ18" s="52">
        <f t="shared" si="53"/>
      </c>
      <c r="EK18" s="52">
        <f t="shared" si="53"/>
      </c>
      <c r="EL18" s="52">
        <f t="shared" si="53"/>
      </c>
      <c r="EM18" s="52">
        <f t="shared" si="53"/>
      </c>
      <c r="EN18" s="52">
        <f t="shared" si="53"/>
      </c>
      <c r="EO18" s="52">
        <f t="shared" si="53"/>
      </c>
      <c r="EP18" s="52">
        <f t="shared" si="53"/>
      </c>
      <c r="EQ18" s="52">
        <f t="shared" si="53"/>
      </c>
      <c r="ER18" s="52">
        <f t="shared" si="53"/>
      </c>
      <c r="ES18" s="52">
        <f t="shared" si="53"/>
      </c>
      <c r="ET18" s="52">
        <f t="shared" si="53"/>
      </c>
      <c r="EU18" s="52">
        <f t="shared" si="53"/>
      </c>
      <c r="EV18" s="52">
        <f t="shared" si="53"/>
      </c>
      <c r="EW18" s="52">
        <f t="shared" si="53"/>
      </c>
      <c r="EX18" s="52">
        <f t="shared" si="53"/>
      </c>
      <c r="EY18" s="52">
        <f t="shared" si="53"/>
      </c>
      <c r="EZ18" s="52">
        <f t="shared" si="53"/>
      </c>
      <c r="FA18" s="52">
        <f t="shared" si="53"/>
      </c>
      <c r="FB18" s="52">
        <f t="shared" si="53"/>
      </c>
      <c r="FC18" s="52">
        <f t="shared" si="53"/>
      </c>
      <c r="FD18" s="52">
        <f t="shared" si="53"/>
      </c>
      <c r="FE18" s="52">
        <f t="shared" si="53"/>
      </c>
      <c r="FF18" s="52">
        <f t="shared" si="53"/>
      </c>
      <c r="FG18" s="52">
        <f t="shared" si="53"/>
      </c>
      <c r="FH18" s="52">
        <f t="shared" si="53"/>
      </c>
      <c r="FI18" s="52">
        <f t="shared" si="53"/>
      </c>
      <c r="FJ18" s="52">
        <f t="shared" si="53"/>
      </c>
      <c r="FK18" s="52">
        <f t="shared" si="53"/>
      </c>
      <c r="FL18" s="52">
        <f t="shared" si="53"/>
      </c>
      <c r="FM18" s="52">
        <f t="shared" si="53"/>
      </c>
      <c r="FN18" s="52">
        <f t="shared" si="53"/>
      </c>
      <c r="FO18" s="52">
        <f t="shared" si="53"/>
      </c>
      <c r="FP18" s="52">
        <f t="shared" si="53"/>
      </c>
      <c r="FQ18" s="52">
        <f t="shared" si="53"/>
      </c>
      <c r="FR18" s="52">
        <f t="shared" si="53"/>
      </c>
      <c r="FS18" s="52">
        <f t="shared" si="53"/>
      </c>
      <c r="FT18" s="52">
        <f t="shared" si="53"/>
      </c>
      <c r="FU18" s="52">
        <f t="shared" si="53"/>
      </c>
      <c r="FV18" s="52">
        <f t="shared" si="53"/>
      </c>
      <c r="FW18" s="52">
        <f t="shared" si="53"/>
      </c>
      <c r="FX18" s="52">
        <f t="shared" si="53"/>
      </c>
      <c r="FY18" s="52">
        <f t="shared" si="53"/>
      </c>
      <c r="FZ18" s="52">
        <f t="shared" si="53"/>
      </c>
      <c r="GA18" s="52">
        <f t="shared" si="53"/>
      </c>
      <c r="GB18" s="52">
        <f t="shared" si="53"/>
      </c>
      <c r="GC18" s="52">
        <f t="shared" si="53"/>
      </c>
      <c r="GD18" s="52">
        <f t="shared" si="53"/>
      </c>
      <c r="GE18" s="52">
        <f t="shared" si="53"/>
      </c>
      <c r="GF18" s="52">
        <f t="shared" si="53"/>
      </c>
      <c r="GG18" s="52">
        <f t="shared" si="53"/>
      </c>
      <c r="GH18" s="52">
        <f t="shared" si="53"/>
      </c>
      <c r="GI18" s="52">
        <f t="shared" si="53"/>
      </c>
      <c r="GJ18" s="52">
        <f t="shared" si="53"/>
      </c>
      <c r="GK18" s="52">
        <f t="shared" si="53"/>
      </c>
      <c r="GL18" s="52">
        <f t="shared" si="53"/>
      </c>
      <c r="GM18" s="52">
        <f t="shared" si="53"/>
      </c>
      <c r="GN18" s="52">
        <f t="shared" si="53"/>
      </c>
      <c r="GO18" s="52">
        <f t="shared" si="53"/>
      </c>
      <c r="GP18" s="52">
        <f t="shared" si="53"/>
      </c>
    </row>
    <row r="19" spans="2:198" ht="12">
      <c r="B19" s="228"/>
      <c r="C19" s="191"/>
      <c r="D19" s="2" t="s">
        <v>58</v>
      </c>
      <c r="E19" s="232">
        <f>IF(ISERROR(SUM(H20:GP20)/L4),"",ROUNDUP(SUM(H20:GP20)/L4,1))</f>
      </c>
      <c r="F19" s="233"/>
      <c r="G19" s="272"/>
      <c r="H19" s="53">
        <f>IF(H68="","",SUBSTITUTE(RIGHT(H98,3),":","")*1)</f>
      </c>
      <c r="I19" s="53">
        <f aca="true" t="shared" si="54" ref="I19:BT19">IF(I68="","",SUBSTITUTE(RIGHT(I98,3),":","")*1)</f>
      </c>
      <c r="J19" s="53">
        <f t="shared" si="54"/>
      </c>
      <c r="K19" s="53">
        <f t="shared" si="54"/>
      </c>
      <c r="L19" s="53">
        <f t="shared" si="54"/>
      </c>
      <c r="M19" s="53">
        <f t="shared" si="54"/>
      </c>
      <c r="N19" s="53">
        <f t="shared" si="54"/>
      </c>
      <c r="O19" s="53">
        <f t="shared" si="54"/>
      </c>
      <c r="P19" s="53">
        <f t="shared" si="54"/>
      </c>
      <c r="Q19" s="53">
        <f t="shared" si="54"/>
      </c>
      <c r="R19" s="53">
        <f t="shared" si="54"/>
      </c>
      <c r="S19" s="53">
        <f t="shared" si="54"/>
      </c>
      <c r="T19" s="53">
        <f t="shared" si="54"/>
      </c>
      <c r="U19" s="53">
        <f t="shared" si="54"/>
      </c>
      <c r="V19" s="53">
        <f t="shared" si="54"/>
      </c>
      <c r="W19" s="53">
        <f t="shared" si="54"/>
      </c>
      <c r="X19" s="53">
        <f t="shared" si="54"/>
      </c>
      <c r="Y19" s="53">
        <f t="shared" si="54"/>
      </c>
      <c r="Z19" s="53">
        <f t="shared" si="54"/>
      </c>
      <c r="AA19" s="53">
        <f t="shared" si="54"/>
      </c>
      <c r="AB19" s="53">
        <f t="shared" si="54"/>
      </c>
      <c r="AC19" s="53">
        <f t="shared" si="54"/>
      </c>
      <c r="AD19" s="53">
        <f t="shared" si="54"/>
      </c>
      <c r="AE19" s="53">
        <f t="shared" si="54"/>
      </c>
      <c r="AF19" s="53">
        <f t="shared" si="54"/>
      </c>
      <c r="AG19" s="53">
        <f t="shared" si="54"/>
      </c>
      <c r="AH19" s="53">
        <f t="shared" si="54"/>
      </c>
      <c r="AI19" s="53">
        <f t="shared" si="54"/>
      </c>
      <c r="AJ19" s="53">
        <f t="shared" si="54"/>
      </c>
      <c r="AK19" s="53">
        <f t="shared" si="54"/>
      </c>
      <c r="AL19" s="53">
        <f t="shared" si="54"/>
      </c>
      <c r="AM19" s="53">
        <f t="shared" si="54"/>
      </c>
      <c r="AN19" s="53">
        <f t="shared" si="54"/>
      </c>
      <c r="AO19" s="53">
        <f t="shared" si="54"/>
      </c>
      <c r="AP19" s="53">
        <f t="shared" si="54"/>
      </c>
      <c r="AQ19" s="53">
        <f t="shared" si="54"/>
      </c>
      <c r="AR19" s="53">
        <f t="shared" si="54"/>
      </c>
      <c r="AS19" s="53">
        <f t="shared" si="54"/>
      </c>
      <c r="AT19" s="53">
        <f t="shared" si="54"/>
      </c>
      <c r="AU19" s="53">
        <f t="shared" si="54"/>
      </c>
      <c r="AV19" s="53">
        <f t="shared" si="54"/>
      </c>
      <c r="AW19" s="53">
        <f t="shared" si="54"/>
      </c>
      <c r="AX19" s="53">
        <f t="shared" si="54"/>
      </c>
      <c r="AY19" s="53">
        <f t="shared" si="54"/>
      </c>
      <c r="AZ19" s="53">
        <f t="shared" si="54"/>
      </c>
      <c r="BA19" s="53">
        <f t="shared" si="54"/>
      </c>
      <c r="BB19" s="53">
        <f t="shared" si="54"/>
      </c>
      <c r="BC19" s="53">
        <f t="shared" si="54"/>
      </c>
      <c r="BD19" s="53">
        <f t="shared" si="54"/>
      </c>
      <c r="BE19" s="53">
        <f t="shared" si="54"/>
      </c>
      <c r="BF19" s="53">
        <f t="shared" si="54"/>
      </c>
      <c r="BG19" s="53">
        <f t="shared" si="54"/>
      </c>
      <c r="BH19" s="53">
        <f t="shared" si="54"/>
      </c>
      <c r="BI19" s="53">
        <f t="shared" si="54"/>
      </c>
      <c r="BJ19" s="53">
        <f t="shared" si="54"/>
      </c>
      <c r="BK19" s="53">
        <f t="shared" si="54"/>
      </c>
      <c r="BL19" s="53">
        <f t="shared" si="54"/>
      </c>
      <c r="BM19" s="53">
        <f t="shared" si="54"/>
      </c>
      <c r="BN19" s="53">
        <f t="shared" si="54"/>
      </c>
      <c r="BO19" s="53">
        <f t="shared" si="54"/>
      </c>
      <c r="BP19" s="53">
        <f t="shared" si="54"/>
      </c>
      <c r="BQ19" s="53">
        <f t="shared" si="54"/>
      </c>
      <c r="BR19" s="53">
        <f t="shared" si="54"/>
      </c>
      <c r="BS19" s="53">
        <f t="shared" si="54"/>
      </c>
      <c r="BT19" s="53">
        <f t="shared" si="54"/>
      </c>
      <c r="BU19" s="53">
        <f aca="true" t="shared" si="55" ref="BU19:EF19">IF(BU68="","",SUBSTITUTE(RIGHT(BU98,3),":","")*1)</f>
      </c>
      <c r="BV19" s="53">
        <f t="shared" si="55"/>
      </c>
      <c r="BW19" s="53">
        <f t="shared" si="55"/>
      </c>
      <c r="BX19" s="53">
        <f t="shared" si="55"/>
      </c>
      <c r="BY19" s="53">
        <f t="shared" si="55"/>
      </c>
      <c r="BZ19" s="53">
        <f t="shared" si="55"/>
      </c>
      <c r="CA19" s="53">
        <f t="shared" si="55"/>
      </c>
      <c r="CB19" s="53">
        <f t="shared" si="55"/>
      </c>
      <c r="CC19" s="53">
        <f t="shared" si="55"/>
      </c>
      <c r="CD19" s="53">
        <f t="shared" si="55"/>
      </c>
      <c r="CE19" s="53">
        <f t="shared" si="55"/>
      </c>
      <c r="CF19" s="53">
        <f t="shared" si="55"/>
      </c>
      <c r="CG19" s="53">
        <f t="shared" si="55"/>
      </c>
      <c r="CH19" s="53">
        <f t="shared" si="55"/>
      </c>
      <c r="CI19" s="53">
        <f t="shared" si="55"/>
      </c>
      <c r="CJ19" s="53">
        <f t="shared" si="55"/>
      </c>
      <c r="CK19" s="53">
        <f t="shared" si="55"/>
      </c>
      <c r="CL19" s="53">
        <f t="shared" si="55"/>
      </c>
      <c r="CM19" s="53">
        <f t="shared" si="55"/>
      </c>
      <c r="CN19" s="53">
        <f t="shared" si="55"/>
      </c>
      <c r="CO19" s="53">
        <f t="shared" si="55"/>
      </c>
      <c r="CP19" s="53">
        <f t="shared" si="55"/>
      </c>
      <c r="CQ19" s="53">
        <f t="shared" si="55"/>
      </c>
      <c r="CR19" s="53">
        <f t="shared" si="55"/>
      </c>
      <c r="CS19" s="53">
        <f t="shared" si="55"/>
      </c>
      <c r="CT19" s="53">
        <f t="shared" si="55"/>
      </c>
      <c r="CU19" s="53">
        <f t="shared" si="55"/>
      </c>
      <c r="CV19" s="53">
        <f t="shared" si="55"/>
      </c>
      <c r="CW19" s="53">
        <f t="shared" si="55"/>
      </c>
      <c r="CX19" s="53">
        <f t="shared" si="55"/>
      </c>
      <c r="CY19" s="53">
        <f t="shared" si="55"/>
      </c>
      <c r="CZ19" s="53">
        <f t="shared" si="55"/>
      </c>
      <c r="DA19" s="53">
        <f t="shared" si="55"/>
      </c>
      <c r="DB19" s="53">
        <f t="shared" si="55"/>
      </c>
      <c r="DC19" s="53">
        <f t="shared" si="55"/>
      </c>
      <c r="DD19" s="53">
        <f t="shared" si="55"/>
      </c>
      <c r="DE19" s="53">
        <f t="shared" si="55"/>
      </c>
      <c r="DF19" s="53">
        <f t="shared" si="55"/>
      </c>
      <c r="DG19" s="53">
        <f t="shared" si="55"/>
      </c>
      <c r="DH19" s="53">
        <f t="shared" si="55"/>
      </c>
      <c r="DI19" s="53">
        <f t="shared" si="55"/>
      </c>
      <c r="DJ19" s="53">
        <f t="shared" si="55"/>
      </c>
      <c r="DK19" s="53">
        <f t="shared" si="55"/>
      </c>
      <c r="DL19" s="53">
        <f t="shared" si="55"/>
      </c>
      <c r="DM19" s="53">
        <f t="shared" si="55"/>
      </c>
      <c r="DN19" s="53">
        <f t="shared" si="55"/>
      </c>
      <c r="DO19" s="53">
        <f t="shared" si="55"/>
      </c>
      <c r="DP19" s="53">
        <f t="shared" si="55"/>
      </c>
      <c r="DQ19" s="53">
        <f t="shared" si="55"/>
      </c>
      <c r="DR19" s="53">
        <f t="shared" si="55"/>
      </c>
      <c r="DS19" s="53">
        <f t="shared" si="55"/>
      </c>
      <c r="DT19" s="53">
        <f t="shared" si="55"/>
      </c>
      <c r="DU19" s="53">
        <f t="shared" si="55"/>
      </c>
      <c r="DV19" s="53">
        <f t="shared" si="55"/>
      </c>
      <c r="DW19" s="53">
        <f t="shared" si="55"/>
      </c>
      <c r="DX19" s="53">
        <f t="shared" si="55"/>
      </c>
      <c r="DY19" s="53">
        <f t="shared" si="55"/>
      </c>
      <c r="DZ19" s="53">
        <f t="shared" si="55"/>
      </c>
      <c r="EA19" s="53">
        <f t="shared" si="55"/>
      </c>
      <c r="EB19" s="53">
        <f t="shared" si="55"/>
      </c>
      <c r="EC19" s="53">
        <f t="shared" si="55"/>
      </c>
      <c r="ED19" s="53">
        <f t="shared" si="55"/>
      </c>
      <c r="EE19" s="53">
        <f t="shared" si="55"/>
      </c>
      <c r="EF19" s="53">
        <f t="shared" si="55"/>
      </c>
      <c r="EG19" s="53">
        <f aca="true" t="shared" si="56" ref="EG19:GP19">IF(EG68="","",SUBSTITUTE(RIGHT(EG98,3),":","")*1)</f>
      </c>
      <c r="EH19" s="53">
        <f t="shared" si="56"/>
      </c>
      <c r="EI19" s="53">
        <f t="shared" si="56"/>
      </c>
      <c r="EJ19" s="53">
        <f t="shared" si="56"/>
      </c>
      <c r="EK19" s="53">
        <f t="shared" si="56"/>
      </c>
      <c r="EL19" s="53">
        <f t="shared" si="56"/>
      </c>
      <c r="EM19" s="53">
        <f t="shared" si="56"/>
      </c>
      <c r="EN19" s="53">
        <f t="shared" si="56"/>
      </c>
      <c r="EO19" s="53">
        <f t="shared" si="56"/>
      </c>
      <c r="EP19" s="53">
        <f t="shared" si="56"/>
      </c>
      <c r="EQ19" s="53">
        <f t="shared" si="56"/>
      </c>
      <c r="ER19" s="53">
        <f t="shared" si="56"/>
      </c>
      <c r="ES19" s="53">
        <f t="shared" si="56"/>
      </c>
      <c r="ET19" s="53">
        <f t="shared" si="56"/>
      </c>
      <c r="EU19" s="53">
        <f t="shared" si="56"/>
      </c>
      <c r="EV19" s="53">
        <f t="shared" si="56"/>
      </c>
      <c r="EW19" s="53">
        <f t="shared" si="56"/>
      </c>
      <c r="EX19" s="53">
        <f t="shared" si="56"/>
      </c>
      <c r="EY19" s="53">
        <f t="shared" si="56"/>
      </c>
      <c r="EZ19" s="53">
        <f t="shared" si="56"/>
      </c>
      <c r="FA19" s="53">
        <f t="shared" si="56"/>
      </c>
      <c r="FB19" s="53">
        <f t="shared" si="56"/>
      </c>
      <c r="FC19" s="53">
        <f t="shared" si="56"/>
      </c>
      <c r="FD19" s="53">
        <f t="shared" si="56"/>
      </c>
      <c r="FE19" s="53">
        <f t="shared" si="56"/>
      </c>
      <c r="FF19" s="53">
        <f t="shared" si="56"/>
      </c>
      <c r="FG19" s="53">
        <f t="shared" si="56"/>
      </c>
      <c r="FH19" s="53">
        <f t="shared" si="56"/>
      </c>
      <c r="FI19" s="53">
        <f t="shared" si="56"/>
      </c>
      <c r="FJ19" s="53">
        <f t="shared" si="56"/>
      </c>
      <c r="FK19" s="53">
        <f t="shared" si="56"/>
      </c>
      <c r="FL19" s="53">
        <f t="shared" si="56"/>
      </c>
      <c r="FM19" s="53">
        <f t="shared" si="56"/>
      </c>
      <c r="FN19" s="53">
        <f t="shared" si="56"/>
      </c>
      <c r="FO19" s="53">
        <f t="shared" si="56"/>
      </c>
      <c r="FP19" s="53">
        <f t="shared" si="56"/>
      </c>
      <c r="FQ19" s="53">
        <f t="shared" si="56"/>
      </c>
      <c r="FR19" s="53">
        <f t="shared" si="56"/>
      </c>
      <c r="FS19" s="53">
        <f t="shared" si="56"/>
      </c>
      <c r="FT19" s="53">
        <f t="shared" si="56"/>
      </c>
      <c r="FU19" s="53">
        <f t="shared" si="56"/>
      </c>
      <c r="FV19" s="53">
        <f t="shared" si="56"/>
      </c>
      <c r="FW19" s="53">
        <f t="shared" si="56"/>
      </c>
      <c r="FX19" s="53">
        <f t="shared" si="56"/>
      </c>
      <c r="FY19" s="53">
        <f t="shared" si="56"/>
      </c>
      <c r="FZ19" s="53">
        <f t="shared" si="56"/>
      </c>
      <c r="GA19" s="53">
        <f t="shared" si="56"/>
      </c>
      <c r="GB19" s="53">
        <f t="shared" si="56"/>
      </c>
      <c r="GC19" s="53">
        <f t="shared" si="56"/>
      </c>
      <c r="GD19" s="53">
        <f t="shared" si="56"/>
      </c>
      <c r="GE19" s="53">
        <f t="shared" si="56"/>
      </c>
      <c r="GF19" s="53">
        <f t="shared" si="56"/>
      </c>
      <c r="GG19" s="53">
        <f t="shared" si="56"/>
      </c>
      <c r="GH19" s="53">
        <f t="shared" si="56"/>
      </c>
      <c r="GI19" s="53">
        <f t="shared" si="56"/>
      </c>
      <c r="GJ19" s="53">
        <f t="shared" si="56"/>
      </c>
      <c r="GK19" s="53">
        <f t="shared" si="56"/>
      </c>
      <c r="GL19" s="53">
        <f t="shared" si="56"/>
      </c>
      <c r="GM19" s="53">
        <f t="shared" si="56"/>
      </c>
      <c r="GN19" s="53">
        <f t="shared" si="56"/>
      </c>
      <c r="GO19" s="53">
        <f t="shared" si="56"/>
      </c>
      <c r="GP19" s="53">
        <f t="shared" si="56"/>
      </c>
    </row>
    <row r="20" spans="2:198" ht="11.25" customHeight="1" hidden="1">
      <c r="B20" s="228"/>
      <c r="C20" s="134"/>
      <c r="D20" s="15"/>
      <c r="E20" s="50"/>
      <c r="F20" s="54"/>
      <c r="G20" s="272"/>
      <c r="H20" s="55">
        <f>IF(H19="","",H19*H7)</f>
      </c>
      <c r="I20" s="55">
        <f>IF(I19="","",I19*I7)</f>
      </c>
      <c r="J20" s="55">
        <f aca="true" t="shared" si="57" ref="J20:O20">IF(J19="","",J19*J7)</f>
      </c>
      <c r="K20" s="55">
        <f>IF(K19="","",K19*K7)</f>
      </c>
      <c r="L20" s="55">
        <f t="shared" si="57"/>
      </c>
      <c r="M20" s="55">
        <f t="shared" si="57"/>
      </c>
      <c r="N20" s="55">
        <f t="shared" si="57"/>
      </c>
      <c r="O20" s="55">
        <f t="shared" si="57"/>
      </c>
      <c r="P20" s="55">
        <f>IF(P19="","",P19*P7)</f>
      </c>
      <c r="Q20" s="55">
        <f aca="true" t="shared" si="58" ref="Q20:W20">IF(Q19="","",Q19*Q7)</f>
      </c>
      <c r="R20" s="55">
        <f t="shared" si="58"/>
      </c>
      <c r="S20" s="55">
        <f t="shared" si="58"/>
      </c>
      <c r="T20" s="55">
        <f t="shared" si="58"/>
      </c>
      <c r="U20" s="55">
        <f t="shared" si="58"/>
      </c>
      <c r="V20" s="55">
        <f t="shared" si="58"/>
      </c>
      <c r="W20" s="55">
        <f t="shared" si="58"/>
      </c>
      <c r="X20" s="55">
        <f aca="true" t="shared" si="59" ref="X20:AG20">IF(X19="","",X19*X7)</f>
      </c>
      <c r="Y20" s="55">
        <f t="shared" si="59"/>
      </c>
      <c r="Z20" s="55">
        <f t="shared" si="59"/>
      </c>
      <c r="AA20" s="55">
        <f t="shared" si="59"/>
      </c>
      <c r="AB20" s="55">
        <f t="shared" si="59"/>
      </c>
      <c r="AC20" s="55">
        <f t="shared" si="59"/>
      </c>
      <c r="AD20" s="55">
        <f t="shared" si="59"/>
      </c>
      <c r="AE20" s="55">
        <f t="shared" si="59"/>
      </c>
      <c r="AF20" s="55">
        <f t="shared" si="59"/>
      </c>
      <c r="AG20" s="55">
        <f t="shared" si="59"/>
      </c>
      <c r="AH20" s="55">
        <f aca="true" t="shared" si="60" ref="AH20:AP20">IF(AH19="","",AH19*AH7)</f>
      </c>
      <c r="AI20" s="55">
        <f t="shared" si="60"/>
      </c>
      <c r="AJ20" s="55">
        <f t="shared" si="60"/>
      </c>
      <c r="AK20" s="55">
        <f t="shared" si="60"/>
      </c>
      <c r="AL20" s="55">
        <f t="shared" si="60"/>
      </c>
      <c r="AM20" s="55">
        <f t="shared" si="60"/>
      </c>
      <c r="AN20" s="55">
        <f t="shared" si="60"/>
      </c>
      <c r="AO20" s="55">
        <f t="shared" si="60"/>
      </c>
      <c r="AP20" s="55">
        <f t="shared" si="60"/>
      </c>
      <c r="AQ20" s="55">
        <f aca="true" t="shared" si="61" ref="AQ20:DB20">IF(AQ19="","",AQ19*AQ7)</f>
      </c>
      <c r="AR20" s="55">
        <f t="shared" si="61"/>
      </c>
      <c r="AS20" s="55">
        <f t="shared" si="61"/>
      </c>
      <c r="AT20" s="55">
        <f t="shared" si="61"/>
      </c>
      <c r="AU20" s="55">
        <f t="shared" si="61"/>
      </c>
      <c r="AV20" s="55">
        <f t="shared" si="61"/>
      </c>
      <c r="AW20" s="55">
        <f t="shared" si="61"/>
      </c>
      <c r="AX20" s="55">
        <f t="shared" si="61"/>
      </c>
      <c r="AY20" s="55">
        <f t="shared" si="61"/>
      </c>
      <c r="AZ20" s="55">
        <f t="shared" si="61"/>
      </c>
      <c r="BA20" s="55">
        <f t="shared" si="61"/>
      </c>
      <c r="BB20" s="55">
        <f t="shared" si="61"/>
      </c>
      <c r="BC20" s="55">
        <f t="shared" si="61"/>
      </c>
      <c r="BD20" s="55">
        <f t="shared" si="61"/>
      </c>
      <c r="BE20" s="55">
        <f t="shared" si="61"/>
      </c>
      <c r="BF20" s="55">
        <f t="shared" si="61"/>
      </c>
      <c r="BG20" s="55">
        <f t="shared" si="61"/>
      </c>
      <c r="BH20" s="55">
        <f t="shared" si="61"/>
      </c>
      <c r="BI20" s="55">
        <f t="shared" si="61"/>
      </c>
      <c r="BJ20" s="55">
        <f t="shared" si="61"/>
      </c>
      <c r="BK20" s="55">
        <f t="shared" si="61"/>
      </c>
      <c r="BL20" s="55">
        <f t="shared" si="61"/>
      </c>
      <c r="BM20" s="55">
        <f t="shared" si="61"/>
      </c>
      <c r="BN20" s="55">
        <f t="shared" si="61"/>
      </c>
      <c r="BO20" s="55">
        <f t="shared" si="61"/>
      </c>
      <c r="BP20" s="55">
        <f t="shared" si="61"/>
      </c>
      <c r="BQ20" s="55">
        <f t="shared" si="61"/>
      </c>
      <c r="BR20" s="55">
        <f t="shared" si="61"/>
      </c>
      <c r="BS20" s="55">
        <f t="shared" si="61"/>
      </c>
      <c r="BT20" s="55">
        <f t="shared" si="61"/>
      </c>
      <c r="BU20" s="55">
        <f t="shared" si="61"/>
      </c>
      <c r="BV20" s="55">
        <f t="shared" si="61"/>
      </c>
      <c r="BW20" s="55">
        <f t="shared" si="61"/>
      </c>
      <c r="BX20" s="55">
        <f t="shared" si="61"/>
      </c>
      <c r="BY20" s="55">
        <f t="shared" si="61"/>
      </c>
      <c r="BZ20" s="55">
        <f t="shared" si="61"/>
      </c>
      <c r="CA20" s="55">
        <f t="shared" si="61"/>
      </c>
      <c r="CB20" s="55">
        <f t="shared" si="61"/>
      </c>
      <c r="CC20" s="55">
        <f t="shared" si="61"/>
      </c>
      <c r="CD20" s="55">
        <f t="shared" si="61"/>
      </c>
      <c r="CE20" s="55">
        <f t="shared" si="61"/>
      </c>
      <c r="CF20" s="55">
        <f t="shared" si="61"/>
      </c>
      <c r="CG20" s="55">
        <f t="shared" si="61"/>
      </c>
      <c r="CH20" s="55">
        <f t="shared" si="61"/>
      </c>
      <c r="CI20" s="55">
        <f t="shared" si="61"/>
      </c>
      <c r="CJ20" s="55">
        <f t="shared" si="61"/>
      </c>
      <c r="CK20" s="55">
        <f t="shared" si="61"/>
      </c>
      <c r="CL20" s="55">
        <f t="shared" si="61"/>
      </c>
      <c r="CM20" s="55">
        <f t="shared" si="61"/>
      </c>
      <c r="CN20" s="55">
        <f t="shared" si="61"/>
      </c>
      <c r="CO20" s="55">
        <f t="shared" si="61"/>
      </c>
      <c r="CP20" s="55">
        <f t="shared" si="61"/>
      </c>
      <c r="CQ20" s="55">
        <f t="shared" si="61"/>
      </c>
      <c r="CR20" s="55">
        <f t="shared" si="61"/>
      </c>
      <c r="CS20" s="55">
        <f t="shared" si="61"/>
      </c>
      <c r="CT20" s="55">
        <f t="shared" si="61"/>
      </c>
      <c r="CU20" s="55">
        <f t="shared" si="61"/>
      </c>
      <c r="CV20" s="55">
        <f t="shared" si="61"/>
      </c>
      <c r="CW20" s="55">
        <f t="shared" si="61"/>
      </c>
      <c r="CX20" s="55">
        <f t="shared" si="61"/>
      </c>
      <c r="CY20" s="55">
        <f t="shared" si="61"/>
      </c>
      <c r="CZ20" s="55">
        <f t="shared" si="61"/>
      </c>
      <c r="DA20" s="55">
        <f t="shared" si="61"/>
      </c>
      <c r="DB20" s="55">
        <f t="shared" si="61"/>
      </c>
      <c r="DC20" s="55">
        <f aca="true" t="shared" si="62" ref="DC20:FN20">IF(DC19="","",DC19*DC7)</f>
      </c>
      <c r="DD20" s="55">
        <f t="shared" si="62"/>
      </c>
      <c r="DE20" s="55">
        <f t="shared" si="62"/>
      </c>
      <c r="DF20" s="55">
        <f t="shared" si="62"/>
      </c>
      <c r="DG20" s="55">
        <f t="shared" si="62"/>
      </c>
      <c r="DH20" s="55">
        <f t="shared" si="62"/>
      </c>
      <c r="DI20" s="55">
        <f t="shared" si="62"/>
      </c>
      <c r="DJ20" s="55">
        <f t="shared" si="62"/>
      </c>
      <c r="DK20" s="55">
        <f t="shared" si="62"/>
      </c>
      <c r="DL20" s="55">
        <f t="shared" si="62"/>
      </c>
      <c r="DM20" s="55">
        <f t="shared" si="62"/>
      </c>
      <c r="DN20" s="55">
        <f t="shared" si="62"/>
      </c>
      <c r="DO20" s="55">
        <f t="shared" si="62"/>
      </c>
      <c r="DP20" s="55">
        <f t="shared" si="62"/>
      </c>
      <c r="DQ20" s="55">
        <f t="shared" si="62"/>
      </c>
      <c r="DR20" s="55">
        <f t="shared" si="62"/>
      </c>
      <c r="DS20" s="55">
        <f t="shared" si="62"/>
      </c>
      <c r="DT20" s="55">
        <f t="shared" si="62"/>
      </c>
      <c r="DU20" s="55">
        <f t="shared" si="62"/>
      </c>
      <c r="DV20" s="55">
        <f t="shared" si="62"/>
      </c>
      <c r="DW20" s="55">
        <f t="shared" si="62"/>
      </c>
      <c r="DX20" s="55">
        <f t="shared" si="62"/>
      </c>
      <c r="DY20" s="55">
        <f t="shared" si="62"/>
      </c>
      <c r="DZ20" s="55">
        <f t="shared" si="62"/>
      </c>
      <c r="EA20" s="55">
        <f t="shared" si="62"/>
      </c>
      <c r="EB20" s="55">
        <f t="shared" si="62"/>
      </c>
      <c r="EC20" s="55">
        <f t="shared" si="62"/>
      </c>
      <c r="ED20" s="55">
        <f t="shared" si="62"/>
      </c>
      <c r="EE20" s="55">
        <f t="shared" si="62"/>
      </c>
      <c r="EF20" s="55">
        <f t="shared" si="62"/>
      </c>
      <c r="EG20" s="55">
        <f t="shared" si="62"/>
      </c>
      <c r="EH20" s="55">
        <f t="shared" si="62"/>
      </c>
      <c r="EI20" s="55">
        <f t="shared" si="62"/>
      </c>
      <c r="EJ20" s="55">
        <f t="shared" si="62"/>
      </c>
      <c r="EK20" s="55">
        <f t="shared" si="62"/>
      </c>
      <c r="EL20" s="55">
        <f t="shared" si="62"/>
      </c>
      <c r="EM20" s="55">
        <f t="shared" si="62"/>
      </c>
      <c r="EN20" s="55">
        <f t="shared" si="62"/>
      </c>
      <c r="EO20" s="55">
        <f t="shared" si="62"/>
      </c>
      <c r="EP20" s="55">
        <f t="shared" si="62"/>
      </c>
      <c r="EQ20" s="55">
        <f t="shared" si="62"/>
      </c>
      <c r="ER20" s="55">
        <f t="shared" si="62"/>
      </c>
      <c r="ES20" s="55">
        <f t="shared" si="62"/>
      </c>
      <c r="ET20" s="55">
        <f t="shared" si="62"/>
      </c>
      <c r="EU20" s="55">
        <f t="shared" si="62"/>
      </c>
      <c r="EV20" s="55">
        <f t="shared" si="62"/>
      </c>
      <c r="EW20" s="55">
        <f t="shared" si="62"/>
      </c>
      <c r="EX20" s="55">
        <f t="shared" si="62"/>
      </c>
      <c r="EY20" s="55">
        <f t="shared" si="62"/>
      </c>
      <c r="EZ20" s="55">
        <f t="shared" si="62"/>
      </c>
      <c r="FA20" s="55">
        <f t="shared" si="62"/>
      </c>
      <c r="FB20" s="55">
        <f t="shared" si="62"/>
      </c>
      <c r="FC20" s="55">
        <f t="shared" si="62"/>
      </c>
      <c r="FD20" s="55">
        <f t="shared" si="62"/>
      </c>
      <c r="FE20" s="55">
        <f t="shared" si="62"/>
      </c>
      <c r="FF20" s="55">
        <f t="shared" si="62"/>
      </c>
      <c r="FG20" s="55">
        <f t="shared" si="62"/>
      </c>
      <c r="FH20" s="55">
        <f t="shared" si="62"/>
      </c>
      <c r="FI20" s="55">
        <f t="shared" si="62"/>
      </c>
      <c r="FJ20" s="55">
        <f t="shared" si="62"/>
      </c>
      <c r="FK20" s="55">
        <f t="shared" si="62"/>
      </c>
      <c r="FL20" s="55">
        <f t="shared" si="62"/>
      </c>
      <c r="FM20" s="55">
        <f t="shared" si="62"/>
      </c>
      <c r="FN20" s="55">
        <f t="shared" si="62"/>
      </c>
      <c r="FO20" s="55">
        <f aca="true" t="shared" si="63" ref="FO20:GP20">IF(FO19="","",FO19*FO7)</f>
      </c>
      <c r="FP20" s="55">
        <f t="shared" si="63"/>
      </c>
      <c r="FQ20" s="55">
        <f t="shared" si="63"/>
      </c>
      <c r="FR20" s="55">
        <f t="shared" si="63"/>
      </c>
      <c r="FS20" s="55">
        <f t="shared" si="63"/>
      </c>
      <c r="FT20" s="55">
        <f t="shared" si="63"/>
      </c>
      <c r="FU20" s="55">
        <f t="shared" si="63"/>
      </c>
      <c r="FV20" s="55">
        <f t="shared" si="63"/>
      </c>
      <c r="FW20" s="55">
        <f t="shared" si="63"/>
      </c>
      <c r="FX20" s="55">
        <f t="shared" si="63"/>
      </c>
      <c r="FY20" s="55">
        <f t="shared" si="63"/>
      </c>
      <c r="FZ20" s="55">
        <f t="shared" si="63"/>
      </c>
      <c r="GA20" s="55">
        <f t="shared" si="63"/>
      </c>
      <c r="GB20" s="55">
        <f t="shared" si="63"/>
      </c>
      <c r="GC20" s="55">
        <f t="shared" si="63"/>
      </c>
      <c r="GD20" s="55">
        <f t="shared" si="63"/>
      </c>
      <c r="GE20" s="55">
        <f t="shared" si="63"/>
      </c>
      <c r="GF20" s="55">
        <f t="shared" si="63"/>
      </c>
      <c r="GG20" s="55">
        <f t="shared" si="63"/>
      </c>
      <c r="GH20" s="55">
        <f t="shared" si="63"/>
      </c>
      <c r="GI20" s="55">
        <f t="shared" si="63"/>
      </c>
      <c r="GJ20" s="55">
        <f t="shared" si="63"/>
      </c>
      <c r="GK20" s="55">
        <f t="shared" si="63"/>
      </c>
      <c r="GL20" s="55">
        <f t="shared" si="63"/>
      </c>
      <c r="GM20" s="55">
        <f t="shared" si="63"/>
      </c>
      <c r="GN20" s="55">
        <f t="shared" si="63"/>
      </c>
      <c r="GO20" s="55">
        <f t="shared" si="63"/>
      </c>
      <c r="GP20" s="55">
        <f t="shared" si="63"/>
      </c>
    </row>
    <row r="21" spans="2:198" ht="12">
      <c r="B21" s="228"/>
      <c r="C21" s="134" t="s">
        <v>10</v>
      </c>
      <c r="D21" s="3" t="s">
        <v>59</v>
      </c>
      <c r="E21" s="234">
        <f>IF(H4="","",VLOOKUP(H4,J479:K486,2))</f>
      </c>
      <c r="F21" s="235"/>
      <c r="G21" s="272"/>
      <c r="H21" s="56">
        <f aca="true" t="shared" si="64" ref="H21:Q21">IF(OR(H5="",H17="",H19=""),"",IF(AND(H17&lt;=VLOOKUP($H$4,$J$479:$M$486,4),H19&lt;=VLOOKUP($H$4,$J$479:$N$486,5)),"適合","-"))</f>
      </c>
      <c r="I21" s="56">
        <f t="shared" si="64"/>
      </c>
      <c r="J21" s="56">
        <f t="shared" si="64"/>
      </c>
      <c r="K21" s="56">
        <f t="shared" si="64"/>
      </c>
      <c r="L21" s="56">
        <f t="shared" si="64"/>
      </c>
      <c r="M21" s="56">
        <f t="shared" si="64"/>
      </c>
      <c r="N21" s="56">
        <f t="shared" si="64"/>
      </c>
      <c r="O21" s="56">
        <f t="shared" si="64"/>
      </c>
      <c r="P21" s="56">
        <f t="shared" si="64"/>
      </c>
      <c r="Q21" s="56">
        <f t="shared" si="64"/>
      </c>
      <c r="R21" s="56">
        <f>IF(OR(R5="",R17="",R19=""),"",IF(AND(R17&lt;=VLOOKUP($H$4,$J$479:$M$486,4),R19&lt;=VLOOKUP($H$4,$J$479:$N$486,5)),"適合","-"))</f>
      </c>
      <c r="S21" s="56">
        <f aca="true" t="shared" si="65" ref="S21:AX21">IF(OR(S5="",S17="",S19=""),"",IF(AND(S17&lt;=VLOOKUP($H$4,$J$479:$M$486,4),S19&lt;=VLOOKUP($H$4,$J$479:$N$486,5)),"適合","-"))</f>
      </c>
      <c r="T21" s="56">
        <f t="shared" si="65"/>
      </c>
      <c r="U21" s="56">
        <f t="shared" si="65"/>
      </c>
      <c r="V21" s="56">
        <f t="shared" si="65"/>
      </c>
      <c r="W21" s="56">
        <f t="shared" si="65"/>
      </c>
      <c r="X21" s="56">
        <f t="shared" si="65"/>
      </c>
      <c r="Y21" s="56">
        <f t="shared" si="65"/>
      </c>
      <c r="Z21" s="56">
        <f t="shared" si="65"/>
      </c>
      <c r="AA21" s="56">
        <f t="shared" si="65"/>
      </c>
      <c r="AB21" s="56">
        <f t="shared" si="65"/>
      </c>
      <c r="AC21" s="56">
        <f t="shared" si="65"/>
      </c>
      <c r="AD21" s="56">
        <f t="shared" si="65"/>
      </c>
      <c r="AE21" s="56">
        <f t="shared" si="65"/>
      </c>
      <c r="AF21" s="56">
        <f t="shared" si="65"/>
      </c>
      <c r="AG21" s="56">
        <f t="shared" si="65"/>
      </c>
      <c r="AH21" s="56">
        <f t="shared" si="65"/>
      </c>
      <c r="AI21" s="56">
        <f t="shared" si="65"/>
      </c>
      <c r="AJ21" s="56">
        <f t="shared" si="65"/>
      </c>
      <c r="AK21" s="56">
        <f t="shared" si="65"/>
      </c>
      <c r="AL21" s="56">
        <f t="shared" si="65"/>
      </c>
      <c r="AM21" s="56">
        <f t="shared" si="65"/>
      </c>
      <c r="AN21" s="56">
        <f t="shared" si="65"/>
      </c>
      <c r="AO21" s="56">
        <f t="shared" si="65"/>
      </c>
      <c r="AP21" s="56">
        <f t="shared" si="65"/>
      </c>
      <c r="AQ21" s="56">
        <f t="shared" si="65"/>
      </c>
      <c r="AR21" s="56">
        <f t="shared" si="65"/>
      </c>
      <c r="AS21" s="56">
        <f t="shared" si="65"/>
      </c>
      <c r="AT21" s="56">
        <f t="shared" si="65"/>
      </c>
      <c r="AU21" s="56">
        <f t="shared" si="65"/>
      </c>
      <c r="AV21" s="56">
        <f t="shared" si="65"/>
      </c>
      <c r="AW21" s="56">
        <f t="shared" si="65"/>
      </c>
      <c r="AX21" s="56">
        <f t="shared" si="65"/>
      </c>
      <c r="AY21" s="56">
        <f aca="true" t="shared" si="66" ref="AY21:CD21">IF(OR(AY5="",AY17="",AY19=""),"",IF(AND(AY17&lt;=VLOOKUP($H$4,$J$479:$M$486,4),AY19&lt;=VLOOKUP($H$4,$J$479:$N$486,5)),"適合","-"))</f>
      </c>
      <c r="AZ21" s="56">
        <f t="shared" si="66"/>
      </c>
      <c r="BA21" s="56">
        <f t="shared" si="66"/>
      </c>
      <c r="BB21" s="56">
        <f t="shared" si="66"/>
      </c>
      <c r="BC21" s="56">
        <f t="shared" si="66"/>
      </c>
      <c r="BD21" s="56">
        <f t="shared" si="66"/>
      </c>
      <c r="BE21" s="56">
        <f t="shared" si="66"/>
      </c>
      <c r="BF21" s="56">
        <f t="shared" si="66"/>
      </c>
      <c r="BG21" s="56">
        <f t="shared" si="66"/>
      </c>
      <c r="BH21" s="56">
        <f t="shared" si="66"/>
      </c>
      <c r="BI21" s="56">
        <f t="shared" si="66"/>
      </c>
      <c r="BJ21" s="56">
        <f t="shared" si="66"/>
      </c>
      <c r="BK21" s="56">
        <f t="shared" si="66"/>
      </c>
      <c r="BL21" s="56">
        <f t="shared" si="66"/>
      </c>
      <c r="BM21" s="56">
        <f t="shared" si="66"/>
      </c>
      <c r="BN21" s="56">
        <f t="shared" si="66"/>
      </c>
      <c r="BO21" s="56">
        <f t="shared" si="66"/>
      </c>
      <c r="BP21" s="56">
        <f t="shared" si="66"/>
      </c>
      <c r="BQ21" s="56">
        <f t="shared" si="66"/>
      </c>
      <c r="BR21" s="56">
        <f t="shared" si="66"/>
      </c>
      <c r="BS21" s="56">
        <f t="shared" si="66"/>
      </c>
      <c r="BT21" s="56">
        <f t="shared" si="66"/>
      </c>
      <c r="BU21" s="56">
        <f t="shared" si="66"/>
      </c>
      <c r="BV21" s="56">
        <f t="shared" si="66"/>
      </c>
      <c r="BW21" s="56">
        <f t="shared" si="66"/>
      </c>
      <c r="BX21" s="56">
        <f t="shared" si="66"/>
      </c>
      <c r="BY21" s="56">
        <f t="shared" si="66"/>
      </c>
      <c r="BZ21" s="56">
        <f t="shared" si="66"/>
      </c>
      <c r="CA21" s="56">
        <f t="shared" si="66"/>
      </c>
      <c r="CB21" s="56">
        <f t="shared" si="66"/>
      </c>
      <c r="CC21" s="56">
        <f t="shared" si="66"/>
      </c>
      <c r="CD21" s="56">
        <f t="shared" si="66"/>
      </c>
      <c r="CE21" s="56">
        <f aca="true" t="shared" si="67" ref="CE21:DJ21">IF(OR(CE5="",CE17="",CE19=""),"",IF(AND(CE17&lt;=VLOOKUP($H$4,$J$479:$M$486,4),CE19&lt;=VLOOKUP($H$4,$J$479:$N$486,5)),"適合","-"))</f>
      </c>
      <c r="CF21" s="56">
        <f t="shared" si="67"/>
      </c>
      <c r="CG21" s="56">
        <f t="shared" si="67"/>
      </c>
      <c r="CH21" s="56">
        <f t="shared" si="67"/>
      </c>
      <c r="CI21" s="56">
        <f t="shared" si="67"/>
      </c>
      <c r="CJ21" s="56">
        <f t="shared" si="67"/>
      </c>
      <c r="CK21" s="56">
        <f t="shared" si="67"/>
      </c>
      <c r="CL21" s="56">
        <f t="shared" si="67"/>
      </c>
      <c r="CM21" s="56">
        <f t="shared" si="67"/>
      </c>
      <c r="CN21" s="56">
        <f t="shared" si="67"/>
      </c>
      <c r="CO21" s="56">
        <f t="shared" si="67"/>
      </c>
      <c r="CP21" s="56">
        <f t="shared" si="67"/>
      </c>
      <c r="CQ21" s="56">
        <f t="shared" si="67"/>
      </c>
      <c r="CR21" s="56">
        <f t="shared" si="67"/>
      </c>
      <c r="CS21" s="56">
        <f t="shared" si="67"/>
      </c>
      <c r="CT21" s="56">
        <f t="shared" si="67"/>
      </c>
      <c r="CU21" s="56">
        <f t="shared" si="67"/>
      </c>
      <c r="CV21" s="56">
        <f t="shared" si="67"/>
      </c>
      <c r="CW21" s="56">
        <f t="shared" si="67"/>
      </c>
      <c r="CX21" s="56">
        <f t="shared" si="67"/>
      </c>
      <c r="CY21" s="56">
        <f t="shared" si="67"/>
      </c>
      <c r="CZ21" s="56">
        <f t="shared" si="67"/>
      </c>
      <c r="DA21" s="56">
        <f t="shared" si="67"/>
      </c>
      <c r="DB21" s="56">
        <f t="shared" si="67"/>
      </c>
      <c r="DC21" s="56">
        <f t="shared" si="67"/>
      </c>
      <c r="DD21" s="56">
        <f t="shared" si="67"/>
      </c>
      <c r="DE21" s="56">
        <f t="shared" si="67"/>
      </c>
      <c r="DF21" s="56">
        <f t="shared" si="67"/>
      </c>
      <c r="DG21" s="56">
        <f t="shared" si="67"/>
      </c>
      <c r="DH21" s="56">
        <f t="shared" si="67"/>
      </c>
      <c r="DI21" s="56">
        <f t="shared" si="67"/>
      </c>
      <c r="DJ21" s="56">
        <f t="shared" si="67"/>
      </c>
      <c r="DK21" s="56">
        <f aca="true" t="shared" si="68" ref="DK21:EP21">IF(OR(DK5="",DK17="",DK19=""),"",IF(AND(DK17&lt;=VLOOKUP($H$4,$J$479:$M$486,4),DK19&lt;=VLOOKUP($H$4,$J$479:$N$486,5)),"適合","-"))</f>
      </c>
      <c r="DL21" s="56">
        <f t="shared" si="68"/>
      </c>
      <c r="DM21" s="56">
        <f t="shared" si="68"/>
      </c>
      <c r="DN21" s="56">
        <f t="shared" si="68"/>
      </c>
      <c r="DO21" s="56">
        <f t="shared" si="68"/>
      </c>
      <c r="DP21" s="56">
        <f t="shared" si="68"/>
      </c>
      <c r="DQ21" s="56">
        <f t="shared" si="68"/>
      </c>
      <c r="DR21" s="56">
        <f t="shared" si="68"/>
      </c>
      <c r="DS21" s="56">
        <f t="shared" si="68"/>
      </c>
      <c r="DT21" s="56">
        <f t="shared" si="68"/>
      </c>
      <c r="DU21" s="56">
        <f t="shared" si="68"/>
      </c>
      <c r="DV21" s="56">
        <f t="shared" si="68"/>
      </c>
      <c r="DW21" s="56">
        <f t="shared" si="68"/>
      </c>
      <c r="DX21" s="56">
        <f t="shared" si="68"/>
      </c>
      <c r="DY21" s="56">
        <f t="shared" si="68"/>
      </c>
      <c r="DZ21" s="56">
        <f t="shared" si="68"/>
      </c>
      <c r="EA21" s="56">
        <f t="shared" si="68"/>
      </c>
      <c r="EB21" s="56">
        <f t="shared" si="68"/>
      </c>
      <c r="EC21" s="56">
        <f t="shared" si="68"/>
      </c>
      <c r="ED21" s="56">
        <f t="shared" si="68"/>
      </c>
      <c r="EE21" s="56">
        <f t="shared" si="68"/>
      </c>
      <c r="EF21" s="56">
        <f t="shared" si="68"/>
      </c>
      <c r="EG21" s="56">
        <f t="shared" si="68"/>
      </c>
      <c r="EH21" s="56">
        <f t="shared" si="68"/>
      </c>
      <c r="EI21" s="56">
        <f t="shared" si="68"/>
      </c>
      <c r="EJ21" s="56">
        <f t="shared" si="68"/>
      </c>
      <c r="EK21" s="56">
        <f t="shared" si="68"/>
      </c>
      <c r="EL21" s="56">
        <f t="shared" si="68"/>
      </c>
      <c r="EM21" s="56">
        <f t="shared" si="68"/>
      </c>
      <c r="EN21" s="56">
        <f t="shared" si="68"/>
      </c>
      <c r="EO21" s="56">
        <f t="shared" si="68"/>
      </c>
      <c r="EP21" s="56">
        <f t="shared" si="68"/>
      </c>
      <c r="EQ21" s="56">
        <f aca="true" t="shared" si="69" ref="EQ21:FV21">IF(OR(EQ5="",EQ17="",EQ19=""),"",IF(AND(EQ17&lt;=VLOOKUP($H$4,$J$479:$M$486,4),EQ19&lt;=VLOOKUP($H$4,$J$479:$N$486,5)),"適合","-"))</f>
      </c>
      <c r="ER21" s="56">
        <f t="shared" si="69"/>
      </c>
      <c r="ES21" s="56">
        <f t="shared" si="69"/>
      </c>
      <c r="ET21" s="56">
        <f t="shared" si="69"/>
      </c>
      <c r="EU21" s="56">
        <f t="shared" si="69"/>
      </c>
      <c r="EV21" s="56">
        <f t="shared" si="69"/>
      </c>
      <c r="EW21" s="56">
        <f t="shared" si="69"/>
      </c>
      <c r="EX21" s="56">
        <f t="shared" si="69"/>
      </c>
      <c r="EY21" s="56">
        <f t="shared" si="69"/>
      </c>
      <c r="EZ21" s="56">
        <f t="shared" si="69"/>
      </c>
      <c r="FA21" s="56">
        <f t="shared" si="69"/>
      </c>
      <c r="FB21" s="56">
        <f t="shared" si="69"/>
      </c>
      <c r="FC21" s="56">
        <f t="shared" si="69"/>
      </c>
      <c r="FD21" s="56">
        <f t="shared" si="69"/>
      </c>
      <c r="FE21" s="56">
        <f t="shared" si="69"/>
      </c>
      <c r="FF21" s="56">
        <f t="shared" si="69"/>
      </c>
      <c r="FG21" s="56">
        <f t="shared" si="69"/>
      </c>
      <c r="FH21" s="56">
        <f t="shared" si="69"/>
      </c>
      <c r="FI21" s="56">
        <f t="shared" si="69"/>
      </c>
      <c r="FJ21" s="56">
        <f t="shared" si="69"/>
      </c>
      <c r="FK21" s="56">
        <f t="shared" si="69"/>
      </c>
      <c r="FL21" s="56">
        <f t="shared" si="69"/>
      </c>
      <c r="FM21" s="56">
        <f t="shared" si="69"/>
      </c>
      <c r="FN21" s="56">
        <f t="shared" si="69"/>
      </c>
      <c r="FO21" s="56">
        <f t="shared" si="69"/>
      </c>
      <c r="FP21" s="56">
        <f t="shared" si="69"/>
      </c>
      <c r="FQ21" s="56">
        <f t="shared" si="69"/>
      </c>
      <c r="FR21" s="56">
        <f t="shared" si="69"/>
      </c>
      <c r="FS21" s="56">
        <f t="shared" si="69"/>
      </c>
      <c r="FT21" s="56">
        <f t="shared" si="69"/>
      </c>
      <c r="FU21" s="56">
        <f t="shared" si="69"/>
      </c>
      <c r="FV21" s="56">
        <f t="shared" si="69"/>
      </c>
      <c r="FW21" s="56">
        <f aca="true" t="shared" si="70" ref="FW21:GP21">IF(OR(FW5="",FW17="",FW19=""),"",IF(AND(FW17&lt;=VLOOKUP($H$4,$J$479:$M$486,4),FW19&lt;=VLOOKUP($H$4,$J$479:$N$486,5)),"適合","-"))</f>
      </c>
      <c r="FX21" s="56">
        <f t="shared" si="70"/>
      </c>
      <c r="FY21" s="56">
        <f t="shared" si="70"/>
      </c>
      <c r="FZ21" s="56">
        <f t="shared" si="70"/>
      </c>
      <c r="GA21" s="56">
        <f t="shared" si="70"/>
      </c>
      <c r="GB21" s="56">
        <f t="shared" si="70"/>
      </c>
      <c r="GC21" s="56">
        <f t="shared" si="70"/>
      </c>
      <c r="GD21" s="56">
        <f t="shared" si="70"/>
      </c>
      <c r="GE21" s="56">
        <f t="shared" si="70"/>
      </c>
      <c r="GF21" s="56">
        <f t="shared" si="70"/>
      </c>
      <c r="GG21" s="56">
        <f t="shared" si="70"/>
      </c>
      <c r="GH21" s="56">
        <f t="shared" si="70"/>
      </c>
      <c r="GI21" s="56">
        <f t="shared" si="70"/>
      </c>
      <c r="GJ21" s="56">
        <f t="shared" si="70"/>
      </c>
      <c r="GK21" s="56">
        <f t="shared" si="70"/>
      </c>
      <c r="GL21" s="56">
        <f t="shared" si="70"/>
      </c>
      <c r="GM21" s="56">
        <f t="shared" si="70"/>
      </c>
      <c r="GN21" s="56">
        <f t="shared" si="70"/>
      </c>
      <c r="GO21" s="56">
        <f t="shared" si="70"/>
      </c>
      <c r="GP21" s="56">
        <f t="shared" si="70"/>
      </c>
    </row>
    <row r="22" spans="2:198" ht="12">
      <c r="B22" s="229"/>
      <c r="C22" s="262" t="s">
        <v>60</v>
      </c>
      <c r="D22" s="262"/>
      <c r="E22" s="236">
        <f>IF(H4="","",VLOOKUP(H4,J479:L486,3))</f>
      </c>
      <c r="F22" s="237"/>
      <c r="G22" s="273"/>
      <c r="H22" s="56">
        <f aca="true" t="shared" si="71" ref="H22:Q22">IF(OR(H5="",H17=""),"",IF(H17&lt;=VLOOKUP($H$4,$J$479:$M$486,3),"適合","-"))</f>
      </c>
      <c r="I22" s="56">
        <f t="shared" si="71"/>
      </c>
      <c r="J22" s="56">
        <f t="shared" si="71"/>
      </c>
      <c r="K22" s="56">
        <f t="shared" si="71"/>
      </c>
      <c r="L22" s="56">
        <f t="shared" si="71"/>
      </c>
      <c r="M22" s="56">
        <f t="shared" si="71"/>
      </c>
      <c r="N22" s="56">
        <f t="shared" si="71"/>
      </c>
      <c r="O22" s="56">
        <f t="shared" si="71"/>
      </c>
      <c r="P22" s="56">
        <f t="shared" si="71"/>
      </c>
      <c r="Q22" s="56">
        <f t="shared" si="71"/>
      </c>
      <c r="R22" s="56">
        <f>IF(OR(R5="",R17=""),"",IF(R17&lt;=VLOOKUP($H$4,$J$479:$M$486,3),"適合","-"))</f>
      </c>
      <c r="S22" s="56">
        <f aca="true" t="shared" si="72" ref="S22:AX22">IF(OR(S5="",S17=""),"",IF(S17&lt;=VLOOKUP($H$4,$J$479:$M$486,3),"適合","-"))</f>
      </c>
      <c r="T22" s="56">
        <f t="shared" si="72"/>
      </c>
      <c r="U22" s="56">
        <f t="shared" si="72"/>
      </c>
      <c r="V22" s="56">
        <f t="shared" si="72"/>
      </c>
      <c r="W22" s="56">
        <f t="shared" si="72"/>
      </c>
      <c r="X22" s="56">
        <f t="shared" si="72"/>
      </c>
      <c r="Y22" s="56">
        <f t="shared" si="72"/>
      </c>
      <c r="Z22" s="56">
        <f t="shared" si="72"/>
      </c>
      <c r="AA22" s="56">
        <f t="shared" si="72"/>
      </c>
      <c r="AB22" s="56">
        <f t="shared" si="72"/>
      </c>
      <c r="AC22" s="56">
        <f t="shared" si="72"/>
      </c>
      <c r="AD22" s="56">
        <f t="shared" si="72"/>
      </c>
      <c r="AE22" s="56">
        <f t="shared" si="72"/>
      </c>
      <c r="AF22" s="56">
        <f t="shared" si="72"/>
      </c>
      <c r="AG22" s="56">
        <f t="shared" si="72"/>
      </c>
      <c r="AH22" s="56">
        <f t="shared" si="72"/>
      </c>
      <c r="AI22" s="56">
        <f t="shared" si="72"/>
      </c>
      <c r="AJ22" s="56">
        <f t="shared" si="72"/>
      </c>
      <c r="AK22" s="56">
        <f t="shared" si="72"/>
      </c>
      <c r="AL22" s="56">
        <f t="shared" si="72"/>
      </c>
      <c r="AM22" s="56">
        <f t="shared" si="72"/>
      </c>
      <c r="AN22" s="56">
        <f t="shared" si="72"/>
      </c>
      <c r="AO22" s="56">
        <f t="shared" si="72"/>
      </c>
      <c r="AP22" s="56">
        <f t="shared" si="72"/>
      </c>
      <c r="AQ22" s="56">
        <f t="shared" si="72"/>
      </c>
      <c r="AR22" s="56">
        <f t="shared" si="72"/>
      </c>
      <c r="AS22" s="56">
        <f t="shared" si="72"/>
      </c>
      <c r="AT22" s="56">
        <f t="shared" si="72"/>
      </c>
      <c r="AU22" s="56">
        <f t="shared" si="72"/>
      </c>
      <c r="AV22" s="56">
        <f t="shared" si="72"/>
      </c>
      <c r="AW22" s="56">
        <f t="shared" si="72"/>
      </c>
      <c r="AX22" s="56">
        <f t="shared" si="72"/>
      </c>
      <c r="AY22" s="56">
        <f aca="true" t="shared" si="73" ref="AY22:CD22">IF(OR(AY5="",AY17=""),"",IF(AY17&lt;=VLOOKUP($H$4,$J$479:$M$486,3),"適合","-"))</f>
      </c>
      <c r="AZ22" s="56">
        <f t="shared" si="73"/>
      </c>
      <c r="BA22" s="56">
        <f t="shared" si="73"/>
      </c>
      <c r="BB22" s="56">
        <f t="shared" si="73"/>
      </c>
      <c r="BC22" s="56">
        <f t="shared" si="73"/>
      </c>
      <c r="BD22" s="56">
        <f t="shared" si="73"/>
      </c>
      <c r="BE22" s="56">
        <f t="shared" si="73"/>
      </c>
      <c r="BF22" s="56">
        <f t="shared" si="73"/>
      </c>
      <c r="BG22" s="56">
        <f t="shared" si="73"/>
      </c>
      <c r="BH22" s="56">
        <f t="shared" si="73"/>
      </c>
      <c r="BI22" s="56">
        <f t="shared" si="73"/>
      </c>
      <c r="BJ22" s="56">
        <f t="shared" si="73"/>
      </c>
      <c r="BK22" s="56">
        <f t="shared" si="73"/>
      </c>
      <c r="BL22" s="56">
        <f t="shared" si="73"/>
      </c>
      <c r="BM22" s="56">
        <f t="shared" si="73"/>
      </c>
      <c r="BN22" s="56">
        <f t="shared" si="73"/>
      </c>
      <c r="BO22" s="56">
        <f t="shared" si="73"/>
      </c>
      <c r="BP22" s="56">
        <f t="shared" si="73"/>
      </c>
      <c r="BQ22" s="56">
        <f t="shared" si="73"/>
      </c>
      <c r="BR22" s="56">
        <f t="shared" si="73"/>
      </c>
      <c r="BS22" s="56">
        <f t="shared" si="73"/>
      </c>
      <c r="BT22" s="56">
        <f t="shared" si="73"/>
      </c>
      <c r="BU22" s="56">
        <f t="shared" si="73"/>
      </c>
      <c r="BV22" s="56">
        <f t="shared" si="73"/>
      </c>
      <c r="BW22" s="56">
        <f t="shared" si="73"/>
      </c>
      <c r="BX22" s="56">
        <f t="shared" si="73"/>
      </c>
      <c r="BY22" s="56">
        <f t="shared" si="73"/>
      </c>
      <c r="BZ22" s="56">
        <f t="shared" si="73"/>
      </c>
      <c r="CA22" s="56">
        <f t="shared" si="73"/>
      </c>
      <c r="CB22" s="56">
        <f t="shared" si="73"/>
      </c>
      <c r="CC22" s="56">
        <f t="shared" si="73"/>
      </c>
      <c r="CD22" s="56">
        <f t="shared" si="73"/>
      </c>
      <c r="CE22" s="56">
        <f aca="true" t="shared" si="74" ref="CE22:DJ22">IF(OR(CE5="",CE17=""),"",IF(CE17&lt;=VLOOKUP($H$4,$J$479:$M$486,3),"適合","-"))</f>
      </c>
      <c r="CF22" s="56">
        <f t="shared" si="74"/>
      </c>
      <c r="CG22" s="56">
        <f t="shared" si="74"/>
      </c>
      <c r="CH22" s="56">
        <f t="shared" si="74"/>
      </c>
      <c r="CI22" s="56">
        <f t="shared" si="74"/>
      </c>
      <c r="CJ22" s="56">
        <f t="shared" si="74"/>
      </c>
      <c r="CK22" s="56">
        <f t="shared" si="74"/>
      </c>
      <c r="CL22" s="56">
        <f t="shared" si="74"/>
      </c>
      <c r="CM22" s="56">
        <f t="shared" si="74"/>
      </c>
      <c r="CN22" s="56">
        <f t="shared" si="74"/>
      </c>
      <c r="CO22" s="56">
        <f t="shared" si="74"/>
      </c>
      <c r="CP22" s="56">
        <f t="shared" si="74"/>
      </c>
      <c r="CQ22" s="56">
        <f t="shared" si="74"/>
      </c>
      <c r="CR22" s="56">
        <f t="shared" si="74"/>
      </c>
      <c r="CS22" s="56">
        <f t="shared" si="74"/>
      </c>
      <c r="CT22" s="56">
        <f t="shared" si="74"/>
      </c>
      <c r="CU22" s="56">
        <f t="shared" si="74"/>
      </c>
      <c r="CV22" s="56">
        <f t="shared" si="74"/>
      </c>
      <c r="CW22" s="56">
        <f t="shared" si="74"/>
      </c>
      <c r="CX22" s="56">
        <f t="shared" si="74"/>
      </c>
      <c r="CY22" s="56">
        <f t="shared" si="74"/>
      </c>
      <c r="CZ22" s="56">
        <f t="shared" si="74"/>
      </c>
      <c r="DA22" s="56">
        <f t="shared" si="74"/>
      </c>
      <c r="DB22" s="56">
        <f t="shared" si="74"/>
      </c>
      <c r="DC22" s="56">
        <f t="shared" si="74"/>
      </c>
      <c r="DD22" s="56">
        <f t="shared" si="74"/>
      </c>
      <c r="DE22" s="56">
        <f t="shared" si="74"/>
      </c>
      <c r="DF22" s="56">
        <f t="shared" si="74"/>
      </c>
      <c r="DG22" s="56">
        <f t="shared" si="74"/>
      </c>
      <c r="DH22" s="56">
        <f t="shared" si="74"/>
      </c>
      <c r="DI22" s="56">
        <f t="shared" si="74"/>
      </c>
      <c r="DJ22" s="56">
        <f t="shared" si="74"/>
      </c>
      <c r="DK22" s="56">
        <f aca="true" t="shared" si="75" ref="DK22:EP22">IF(OR(DK5="",DK17=""),"",IF(DK17&lt;=VLOOKUP($H$4,$J$479:$M$486,3),"適合","-"))</f>
      </c>
      <c r="DL22" s="56">
        <f t="shared" si="75"/>
      </c>
      <c r="DM22" s="56">
        <f t="shared" si="75"/>
      </c>
      <c r="DN22" s="56">
        <f t="shared" si="75"/>
      </c>
      <c r="DO22" s="56">
        <f t="shared" si="75"/>
      </c>
      <c r="DP22" s="56">
        <f t="shared" si="75"/>
      </c>
      <c r="DQ22" s="56">
        <f t="shared" si="75"/>
      </c>
      <c r="DR22" s="56">
        <f t="shared" si="75"/>
      </c>
      <c r="DS22" s="56">
        <f t="shared" si="75"/>
      </c>
      <c r="DT22" s="56">
        <f t="shared" si="75"/>
      </c>
      <c r="DU22" s="56">
        <f t="shared" si="75"/>
      </c>
      <c r="DV22" s="56">
        <f t="shared" si="75"/>
      </c>
      <c r="DW22" s="56">
        <f t="shared" si="75"/>
      </c>
      <c r="DX22" s="56">
        <f t="shared" si="75"/>
      </c>
      <c r="DY22" s="56">
        <f t="shared" si="75"/>
      </c>
      <c r="DZ22" s="56">
        <f t="shared" si="75"/>
      </c>
      <c r="EA22" s="56">
        <f t="shared" si="75"/>
      </c>
      <c r="EB22" s="56">
        <f t="shared" si="75"/>
      </c>
      <c r="EC22" s="56">
        <f t="shared" si="75"/>
      </c>
      <c r="ED22" s="56">
        <f t="shared" si="75"/>
      </c>
      <c r="EE22" s="56">
        <f t="shared" si="75"/>
      </c>
      <c r="EF22" s="56">
        <f t="shared" si="75"/>
      </c>
      <c r="EG22" s="56">
        <f t="shared" si="75"/>
      </c>
      <c r="EH22" s="56">
        <f t="shared" si="75"/>
      </c>
      <c r="EI22" s="56">
        <f t="shared" si="75"/>
      </c>
      <c r="EJ22" s="56">
        <f t="shared" si="75"/>
      </c>
      <c r="EK22" s="56">
        <f t="shared" si="75"/>
      </c>
      <c r="EL22" s="56">
        <f t="shared" si="75"/>
      </c>
      <c r="EM22" s="56">
        <f t="shared" si="75"/>
      </c>
      <c r="EN22" s="56">
        <f t="shared" si="75"/>
      </c>
      <c r="EO22" s="56">
        <f t="shared" si="75"/>
      </c>
      <c r="EP22" s="56">
        <f t="shared" si="75"/>
      </c>
      <c r="EQ22" s="56">
        <f aca="true" t="shared" si="76" ref="EQ22:FV22">IF(OR(EQ5="",EQ17=""),"",IF(EQ17&lt;=VLOOKUP($H$4,$J$479:$M$486,3),"適合","-"))</f>
      </c>
      <c r="ER22" s="56">
        <f t="shared" si="76"/>
      </c>
      <c r="ES22" s="56">
        <f t="shared" si="76"/>
      </c>
      <c r="ET22" s="56">
        <f t="shared" si="76"/>
      </c>
      <c r="EU22" s="56">
        <f t="shared" si="76"/>
      </c>
      <c r="EV22" s="56">
        <f t="shared" si="76"/>
      </c>
      <c r="EW22" s="56">
        <f t="shared" si="76"/>
      </c>
      <c r="EX22" s="56">
        <f t="shared" si="76"/>
      </c>
      <c r="EY22" s="56">
        <f t="shared" si="76"/>
      </c>
      <c r="EZ22" s="56">
        <f t="shared" si="76"/>
      </c>
      <c r="FA22" s="56">
        <f t="shared" si="76"/>
      </c>
      <c r="FB22" s="56">
        <f t="shared" si="76"/>
      </c>
      <c r="FC22" s="56">
        <f t="shared" si="76"/>
      </c>
      <c r="FD22" s="56">
        <f t="shared" si="76"/>
      </c>
      <c r="FE22" s="56">
        <f t="shared" si="76"/>
      </c>
      <c r="FF22" s="56">
        <f t="shared" si="76"/>
      </c>
      <c r="FG22" s="56">
        <f t="shared" si="76"/>
      </c>
      <c r="FH22" s="56">
        <f t="shared" si="76"/>
      </c>
      <c r="FI22" s="56">
        <f t="shared" si="76"/>
      </c>
      <c r="FJ22" s="56">
        <f t="shared" si="76"/>
      </c>
      <c r="FK22" s="56">
        <f t="shared" si="76"/>
      </c>
      <c r="FL22" s="56">
        <f t="shared" si="76"/>
      </c>
      <c r="FM22" s="56">
        <f t="shared" si="76"/>
      </c>
      <c r="FN22" s="56">
        <f t="shared" si="76"/>
      </c>
      <c r="FO22" s="56">
        <f t="shared" si="76"/>
      </c>
      <c r="FP22" s="56">
        <f t="shared" si="76"/>
      </c>
      <c r="FQ22" s="56">
        <f t="shared" si="76"/>
      </c>
      <c r="FR22" s="56">
        <f t="shared" si="76"/>
      </c>
      <c r="FS22" s="56">
        <f t="shared" si="76"/>
      </c>
      <c r="FT22" s="56">
        <f t="shared" si="76"/>
      </c>
      <c r="FU22" s="56">
        <f t="shared" si="76"/>
      </c>
      <c r="FV22" s="56">
        <f t="shared" si="76"/>
      </c>
      <c r="FW22" s="56">
        <f aca="true" t="shared" si="77" ref="FW22:GP22">IF(OR(FW5="",FW17=""),"",IF(FW17&lt;=VLOOKUP($H$4,$J$479:$M$486,3),"適合","-"))</f>
      </c>
      <c r="FX22" s="56">
        <f t="shared" si="77"/>
      </c>
      <c r="FY22" s="56">
        <f t="shared" si="77"/>
      </c>
      <c r="FZ22" s="56">
        <f t="shared" si="77"/>
      </c>
      <c r="GA22" s="56">
        <f t="shared" si="77"/>
      </c>
      <c r="GB22" s="56">
        <f t="shared" si="77"/>
      </c>
      <c r="GC22" s="56">
        <f t="shared" si="77"/>
      </c>
      <c r="GD22" s="56">
        <f t="shared" si="77"/>
      </c>
      <c r="GE22" s="56">
        <f t="shared" si="77"/>
      </c>
      <c r="GF22" s="56">
        <f t="shared" si="77"/>
      </c>
      <c r="GG22" s="56">
        <f t="shared" si="77"/>
      </c>
      <c r="GH22" s="56">
        <f t="shared" si="77"/>
      </c>
      <c r="GI22" s="56">
        <f t="shared" si="77"/>
      </c>
      <c r="GJ22" s="56">
        <f t="shared" si="77"/>
      </c>
      <c r="GK22" s="56">
        <f t="shared" si="77"/>
      </c>
      <c r="GL22" s="56">
        <f t="shared" si="77"/>
      </c>
      <c r="GM22" s="56">
        <f t="shared" si="77"/>
      </c>
      <c r="GN22" s="56">
        <f t="shared" si="77"/>
      </c>
      <c r="GO22" s="56">
        <f t="shared" si="77"/>
      </c>
      <c r="GP22" s="56">
        <f t="shared" si="77"/>
      </c>
    </row>
    <row r="23" spans="2:198" ht="13.5" customHeight="1">
      <c r="B23" s="263" t="s">
        <v>69</v>
      </c>
      <c r="C23" s="266" t="s">
        <v>7</v>
      </c>
      <c r="D23" s="268"/>
      <c r="E23" s="248" t="s">
        <v>103</v>
      </c>
      <c r="F23" s="248"/>
      <c r="G23" s="48"/>
      <c r="H23" s="39">
        <f aca="true" t="shared" si="78" ref="H23:AM23">IF(COUNTBLANK(H13)=1,"",$C$479)</f>
      </c>
      <c r="I23" s="39">
        <f t="shared" si="78"/>
      </c>
      <c r="J23" s="39">
        <f t="shared" si="78"/>
      </c>
      <c r="K23" s="39">
        <f t="shared" si="78"/>
      </c>
      <c r="L23" s="39">
        <f t="shared" si="78"/>
      </c>
      <c r="M23" s="39">
        <f t="shared" si="78"/>
      </c>
      <c r="N23" s="39">
        <f t="shared" si="78"/>
      </c>
      <c r="O23" s="39">
        <f t="shared" si="78"/>
      </c>
      <c r="P23" s="39">
        <f t="shared" si="78"/>
      </c>
      <c r="Q23" s="39">
        <f t="shared" si="78"/>
      </c>
      <c r="R23" s="39">
        <f t="shared" si="78"/>
      </c>
      <c r="S23" s="39">
        <f t="shared" si="78"/>
      </c>
      <c r="T23" s="39">
        <f t="shared" si="78"/>
      </c>
      <c r="U23" s="39">
        <f t="shared" si="78"/>
      </c>
      <c r="V23" s="39">
        <f t="shared" si="78"/>
      </c>
      <c r="W23" s="39">
        <f t="shared" si="78"/>
      </c>
      <c r="X23" s="39">
        <f t="shared" si="78"/>
      </c>
      <c r="Y23" s="39">
        <f t="shared" si="78"/>
      </c>
      <c r="Z23" s="39">
        <f t="shared" si="78"/>
      </c>
      <c r="AA23" s="39">
        <f t="shared" si="78"/>
      </c>
      <c r="AB23" s="39">
        <f t="shared" si="78"/>
      </c>
      <c r="AC23" s="39">
        <f t="shared" si="78"/>
      </c>
      <c r="AD23" s="39">
        <f t="shared" si="78"/>
      </c>
      <c r="AE23" s="39">
        <f t="shared" si="78"/>
      </c>
      <c r="AF23" s="39">
        <f t="shared" si="78"/>
      </c>
      <c r="AG23" s="39">
        <f t="shared" si="78"/>
      </c>
      <c r="AH23" s="39">
        <f t="shared" si="78"/>
      </c>
      <c r="AI23" s="39">
        <f t="shared" si="78"/>
      </c>
      <c r="AJ23" s="39">
        <f t="shared" si="78"/>
      </c>
      <c r="AK23" s="39">
        <f t="shared" si="78"/>
      </c>
      <c r="AL23" s="39">
        <f t="shared" si="78"/>
      </c>
      <c r="AM23" s="39">
        <f t="shared" si="78"/>
      </c>
      <c r="AN23" s="39">
        <f aca="true" t="shared" si="79" ref="AN23:BS23">IF(COUNTBLANK(AN13)=1,"",$C$479)</f>
      </c>
      <c r="AO23" s="39">
        <f t="shared" si="79"/>
      </c>
      <c r="AP23" s="39">
        <f t="shared" si="79"/>
      </c>
      <c r="AQ23" s="39">
        <f t="shared" si="79"/>
      </c>
      <c r="AR23" s="39">
        <f t="shared" si="79"/>
      </c>
      <c r="AS23" s="39">
        <f t="shared" si="79"/>
      </c>
      <c r="AT23" s="39">
        <f t="shared" si="79"/>
      </c>
      <c r="AU23" s="39">
        <f t="shared" si="79"/>
      </c>
      <c r="AV23" s="39">
        <f t="shared" si="79"/>
      </c>
      <c r="AW23" s="39">
        <f t="shared" si="79"/>
      </c>
      <c r="AX23" s="39">
        <f t="shared" si="79"/>
      </c>
      <c r="AY23" s="39">
        <f t="shared" si="79"/>
      </c>
      <c r="AZ23" s="39">
        <f t="shared" si="79"/>
      </c>
      <c r="BA23" s="39">
        <f t="shared" si="79"/>
      </c>
      <c r="BB23" s="39">
        <f t="shared" si="79"/>
      </c>
      <c r="BC23" s="39">
        <f t="shared" si="79"/>
      </c>
      <c r="BD23" s="39">
        <f t="shared" si="79"/>
      </c>
      <c r="BE23" s="39">
        <f t="shared" si="79"/>
      </c>
      <c r="BF23" s="39">
        <f t="shared" si="79"/>
      </c>
      <c r="BG23" s="39">
        <f t="shared" si="79"/>
      </c>
      <c r="BH23" s="39">
        <f t="shared" si="79"/>
      </c>
      <c r="BI23" s="39">
        <f t="shared" si="79"/>
      </c>
      <c r="BJ23" s="39">
        <f t="shared" si="79"/>
      </c>
      <c r="BK23" s="39">
        <f t="shared" si="79"/>
      </c>
      <c r="BL23" s="39">
        <f t="shared" si="79"/>
      </c>
      <c r="BM23" s="39">
        <f t="shared" si="79"/>
      </c>
      <c r="BN23" s="39">
        <f t="shared" si="79"/>
      </c>
      <c r="BO23" s="39">
        <f t="shared" si="79"/>
      </c>
      <c r="BP23" s="39">
        <f t="shared" si="79"/>
      </c>
      <c r="BQ23" s="39">
        <f t="shared" si="79"/>
      </c>
      <c r="BR23" s="39">
        <f t="shared" si="79"/>
      </c>
      <c r="BS23" s="39">
        <f t="shared" si="79"/>
      </c>
      <c r="BT23" s="39">
        <f aca="true" t="shared" si="80" ref="BT23:CY23">IF(COUNTBLANK(BT13)=1,"",$C$479)</f>
      </c>
      <c r="BU23" s="39">
        <f t="shared" si="80"/>
      </c>
      <c r="BV23" s="39">
        <f t="shared" si="80"/>
      </c>
      <c r="BW23" s="39">
        <f t="shared" si="80"/>
      </c>
      <c r="BX23" s="39">
        <f t="shared" si="80"/>
      </c>
      <c r="BY23" s="39">
        <f t="shared" si="80"/>
      </c>
      <c r="BZ23" s="39">
        <f t="shared" si="80"/>
      </c>
      <c r="CA23" s="39">
        <f t="shared" si="80"/>
      </c>
      <c r="CB23" s="39">
        <f t="shared" si="80"/>
      </c>
      <c r="CC23" s="39">
        <f t="shared" si="80"/>
      </c>
      <c r="CD23" s="39">
        <f t="shared" si="80"/>
      </c>
      <c r="CE23" s="39">
        <f t="shared" si="80"/>
      </c>
      <c r="CF23" s="39">
        <f t="shared" si="80"/>
      </c>
      <c r="CG23" s="39">
        <f t="shared" si="80"/>
      </c>
      <c r="CH23" s="39">
        <f t="shared" si="80"/>
      </c>
      <c r="CI23" s="39">
        <f t="shared" si="80"/>
      </c>
      <c r="CJ23" s="39">
        <f t="shared" si="80"/>
      </c>
      <c r="CK23" s="39">
        <f t="shared" si="80"/>
      </c>
      <c r="CL23" s="39">
        <f t="shared" si="80"/>
      </c>
      <c r="CM23" s="39">
        <f t="shared" si="80"/>
      </c>
      <c r="CN23" s="39">
        <f t="shared" si="80"/>
      </c>
      <c r="CO23" s="39">
        <f t="shared" si="80"/>
      </c>
      <c r="CP23" s="39">
        <f t="shared" si="80"/>
      </c>
      <c r="CQ23" s="39">
        <f t="shared" si="80"/>
      </c>
      <c r="CR23" s="39">
        <f t="shared" si="80"/>
      </c>
      <c r="CS23" s="39">
        <f t="shared" si="80"/>
      </c>
      <c r="CT23" s="39">
        <f t="shared" si="80"/>
      </c>
      <c r="CU23" s="39">
        <f t="shared" si="80"/>
      </c>
      <c r="CV23" s="39">
        <f t="shared" si="80"/>
      </c>
      <c r="CW23" s="39">
        <f t="shared" si="80"/>
      </c>
      <c r="CX23" s="39">
        <f t="shared" si="80"/>
      </c>
      <c r="CY23" s="39">
        <f t="shared" si="80"/>
      </c>
      <c r="CZ23" s="39">
        <f aca="true" t="shared" si="81" ref="CZ23:EE23">IF(COUNTBLANK(CZ13)=1,"",$C$479)</f>
      </c>
      <c r="DA23" s="39">
        <f t="shared" si="81"/>
      </c>
      <c r="DB23" s="39">
        <f t="shared" si="81"/>
      </c>
      <c r="DC23" s="39">
        <f t="shared" si="81"/>
      </c>
      <c r="DD23" s="39">
        <f t="shared" si="81"/>
      </c>
      <c r="DE23" s="39">
        <f t="shared" si="81"/>
      </c>
      <c r="DF23" s="39">
        <f t="shared" si="81"/>
      </c>
      <c r="DG23" s="39">
        <f t="shared" si="81"/>
      </c>
      <c r="DH23" s="39">
        <f t="shared" si="81"/>
      </c>
      <c r="DI23" s="39">
        <f t="shared" si="81"/>
      </c>
      <c r="DJ23" s="39">
        <f t="shared" si="81"/>
      </c>
      <c r="DK23" s="39">
        <f t="shared" si="81"/>
      </c>
      <c r="DL23" s="39">
        <f t="shared" si="81"/>
      </c>
      <c r="DM23" s="39">
        <f t="shared" si="81"/>
      </c>
      <c r="DN23" s="39">
        <f t="shared" si="81"/>
      </c>
      <c r="DO23" s="39">
        <f t="shared" si="81"/>
      </c>
      <c r="DP23" s="39">
        <f t="shared" si="81"/>
      </c>
      <c r="DQ23" s="39">
        <f t="shared" si="81"/>
      </c>
      <c r="DR23" s="39">
        <f t="shared" si="81"/>
      </c>
      <c r="DS23" s="39">
        <f t="shared" si="81"/>
      </c>
      <c r="DT23" s="39">
        <f t="shared" si="81"/>
      </c>
      <c r="DU23" s="39">
        <f t="shared" si="81"/>
      </c>
      <c r="DV23" s="39">
        <f t="shared" si="81"/>
      </c>
      <c r="DW23" s="39">
        <f t="shared" si="81"/>
      </c>
      <c r="DX23" s="39">
        <f t="shared" si="81"/>
      </c>
      <c r="DY23" s="39">
        <f t="shared" si="81"/>
      </c>
      <c r="DZ23" s="39">
        <f t="shared" si="81"/>
      </c>
      <c r="EA23" s="39">
        <f t="shared" si="81"/>
      </c>
      <c r="EB23" s="39">
        <f t="shared" si="81"/>
      </c>
      <c r="EC23" s="39">
        <f t="shared" si="81"/>
      </c>
      <c r="ED23" s="39">
        <f t="shared" si="81"/>
      </c>
      <c r="EE23" s="39">
        <f t="shared" si="81"/>
      </c>
      <c r="EF23" s="39">
        <f aca="true" t="shared" si="82" ref="EF23:FK23">IF(COUNTBLANK(EF13)=1,"",$C$479)</f>
      </c>
      <c r="EG23" s="39">
        <f t="shared" si="82"/>
      </c>
      <c r="EH23" s="39">
        <f t="shared" si="82"/>
      </c>
      <c r="EI23" s="39">
        <f t="shared" si="82"/>
      </c>
      <c r="EJ23" s="39">
        <f t="shared" si="82"/>
      </c>
      <c r="EK23" s="39">
        <f t="shared" si="82"/>
      </c>
      <c r="EL23" s="39">
        <f t="shared" si="82"/>
      </c>
      <c r="EM23" s="39">
        <f t="shared" si="82"/>
      </c>
      <c r="EN23" s="39">
        <f t="shared" si="82"/>
      </c>
      <c r="EO23" s="39">
        <f t="shared" si="82"/>
      </c>
      <c r="EP23" s="39">
        <f t="shared" si="82"/>
      </c>
      <c r="EQ23" s="39">
        <f t="shared" si="82"/>
      </c>
      <c r="ER23" s="39">
        <f t="shared" si="82"/>
      </c>
      <c r="ES23" s="39">
        <f t="shared" si="82"/>
      </c>
      <c r="ET23" s="39">
        <f t="shared" si="82"/>
      </c>
      <c r="EU23" s="39">
        <f t="shared" si="82"/>
      </c>
      <c r="EV23" s="39">
        <f t="shared" si="82"/>
      </c>
      <c r="EW23" s="39">
        <f t="shared" si="82"/>
      </c>
      <c r="EX23" s="39">
        <f t="shared" si="82"/>
      </c>
      <c r="EY23" s="39">
        <f t="shared" si="82"/>
      </c>
      <c r="EZ23" s="39">
        <f t="shared" si="82"/>
      </c>
      <c r="FA23" s="39">
        <f t="shared" si="82"/>
      </c>
      <c r="FB23" s="39">
        <f t="shared" si="82"/>
      </c>
      <c r="FC23" s="39">
        <f t="shared" si="82"/>
      </c>
      <c r="FD23" s="39">
        <f t="shared" si="82"/>
      </c>
      <c r="FE23" s="39">
        <f t="shared" si="82"/>
      </c>
      <c r="FF23" s="39">
        <f t="shared" si="82"/>
      </c>
      <c r="FG23" s="39">
        <f t="shared" si="82"/>
      </c>
      <c r="FH23" s="39">
        <f t="shared" si="82"/>
      </c>
      <c r="FI23" s="39">
        <f t="shared" si="82"/>
      </c>
      <c r="FJ23" s="39">
        <f t="shared" si="82"/>
      </c>
      <c r="FK23" s="39">
        <f t="shared" si="82"/>
      </c>
      <c r="FL23" s="39">
        <f aca="true" t="shared" si="83" ref="FL23:GP23">IF(COUNTBLANK(FL13)=1,"",$C$479)</f>
      </c>
      <c r="FM23" s="39">
        <f t="shared" si="83"/>
      </c>
      <c r="FN23" s="39">
        <f t="shared" si="83"/>
      </c>
      <c r="FO23" s="39">
        <f t="shared" si="83"/>
      </c>
      <c r="FP23" s="39">
        <f t="shared" si="83"/>
      </c>
      <c r="FQ23" s="39">
        <f t="shared" si="83"/>
      </c>
      <c r="FR23" s="39">
        <f t="shared" si="83"/>
      </c>
      <c r="FS23" s="39">
        <f t="shared" si="83"/>
      </c>
      <c r="FT23" s="39">
        <f t="shared" si="83"/>
      </c>
      <c r="FU23" s="39">
        <f t="shared" si="83"/>
      </c>
      <c r="FV23" s="39">
        <f t="shared" si="83"/>
      </c>
      <c r="FW23" s="39">
        <f t="shared" si="83"/>
      </c>
      <c r="FX23" s="39">
        <f t="shared" si="83"/>
      </c>
      <c r="FY23" s="39">
        <f t="shared" si="83"/>
      </c>
      <c r="FZ23" s="39">
        <f t="shared" si="83"/>
      </c>
      <c r="GA23" s="39">
        <f t="shared" si="83"/>
      </c>
      <c r="GB23" s="39">
        <f t="shared" si="83"/>
      </c>
      <c r="GC23" s="39">
        <f t="shared" si="83"/>
      </c>
      <c r="GD23" s="39">
        <f t="shared" si="83"/>
      </c>
      <c r="GE23" s="39">
        <f t="shared" si="83"/>
      </c>
      <c r="GF23" s="39">
        <f t="shared" si="83"/>
      </c>
      <c r="GG23" s="39">
        <f t="shared" si="83"/>
      </c>
      <c r="GH23" s="39">
        <f t="shared" si="83"/>
      </c>
      <c r="GI23" s="39">
        <f t="shared" si="83"/>
      </c>
      <c r="GJ23" s="39">
        <f t="shared" si="83"/>
      </c>
      <c r="GK23" s="39">
        <f t="shared" si="83"/>
      </c>
      <c r="GL23" s="39">
        <f t="shared" si="83"/>
      </c>
      <c r="GM23" s="39">
        <f t="shared" si="83"/>
      </c>
      <c r="GN23" s="39">
        <f t="shared" si="83"/>
      </c>
      <c r="GO23" s="39">
        <f t="shared" si="83"/>
      </c>
      <c r="GP23" s="39">
        <f t="shared" si="83"/>
      </c>
    </row>
    <row r="24" spans="2:198" ht="12">
      <c r="B24" s="264"/>
      <c r="C24" s="238" t="s">
        <v>101</v>
      </c>
      <c r="D24" s="57" t="s">
        <v>11</v>
      </c>
      <c r="E24" s="241"/>
      <c r="F24" s="58">
        <f>SUM(H25:GP25)</f>
        <v>0</v>
      </c>
      <c r="G24" s="209"/>
      <c r="H24" s="60">
        <f>IF(H68="","",IF(ISERROR(MID(H76,FIND(" ",H76),10)*1),"",MID(H76,FIND(" ",H76),10)*1))</f>
      </c>
      <c r="I24" s="60">
        <f aca="true" t="shared" si="84" ref="I24:BT24">IF(I68="","",IF(ISERROR(MID(I76,FIND(" ",I76),10)*1),"",MID(I76,FIND(" ",I76),10)*1))</f>
      </c>
      <c r="J24" s="60">
        <f t="shared" si="84"/>
      </c>
      <c r="K24" s="60">
        <f t="shared" si="84"/>
      </c>
      <c r="L24" s="60">
        <f t="shared" si="84"/>
      </c>
      <c r="M24" s="60">
        <f t="shared" si="84"/>
      </c>
      <c r="N24" s="60">
        <f t="shared" si="84"/>
      </c>
      <c r="O24" s="60">
        <f t="shared" si="84"/>
      </c>
      <c r="P24" s="60">
        <f t="shared" si="84"/>
      </c>
      <c r="Q24" s="60">
        <f t="shared" si="84"/>
      </c>
      <c r="R24" s="60">
        <f t="shared" si="84"/>
      </c>
      <c r="S24" s="60">
        <f t="shared" si="84"/>
      </c>
      <c r="T24" s="60">
        <f t="shared" si="84"/>
      </c>
      <c r="U24" s="60">
        <f t="shared" si="84"/>
      </c>
      <c r="V24" s="60">
        <f t="shared" si="84"/>
      </c>
      <c r="W24" s="60">
        <f t="shared" si="84"/>
      </c>
      <c r="X24" s="60">
        <f t="shared" si="84"/>
      </c>
      <c r="Y24" s="60">
        <f t="shared" si="84"/>
      </c>
      <c r="Z24" s="60">
        <f t="shared" si="84"/>
      </c>
      <c r="AA24" s="60">
        <f t="shared" si="84"/>
      </c>
      <c r="AB24" s="60">
        <f t="shared" si="84"/>
      </c>
      <c r="AC24" s="60">
        <f t="shared" si="84"/>
      </c>
      <c r="AD24" s="60">
        <f t="shared" si="84"/>
      </c>
      <c r="AE24" s="60">
        <f t="shared" si="84"/>
      </c>
      <c r="AF24" s="60">
        <f t="shared" si="84"/>
      </c>
      <c r="AG24" s="60">
        <f t="shared" si="84"/>
      </c>
      <c r="AH24" s="60">
        <f t="shared" si="84"/>
      </c>
      <c r="AI24" s="60">
        <f t="shared" si="84"/>
      </c>
      <c r="AJ24" s="60">
        <f t="shared" si="84"/>
      </c>
      <c r="AK24" s="60">
        <f t="shared" si="84"/>
      </c>
      <c r="AL24" s="60">
        <f t="shared" si="84"/>
      </c>
      <c r="AM24" s="60">
        <f t="shared" si="84"/>
      </c>
      <c r="AN24" s="60">
        <f t="shared" si="84"/>
      </c>
      <c r="AO24" s="60">
        <f t="shared" si="84"/>
      </c>
      <c r="AP24" s="60">
        <f t="shared" si="84"/>
      </c>
      <c r="AQ24" s="60">
        <f t="shared" si="84"/>
      </c>
      <c r="AR24" s="60">
        <f t="shared" si="84"/>
      </c>
      <c r="AS24" s="60">
        <f t="shared" si="84"/>
      </c>
      <c r="AT24" s="60">
        <f t="shared" si="84"/>
      </c>
      <c r="AU24" s="60">
        <f t="shared" si="84"/>
      </c>
      <c r="AV24" s="60">
        <f t="shared" si="84"/>
      </c>
      <c r="AW24" s="60">
        <f t="shared" si="84"/>
      </c>
      <c r="AX24" s="60">
        <f t="shared" si="84"/>
      </c>
      <c r="AY24" s="60">
        <f t="shared" si="84"/>
      </c>
      <c r="AZ24" s="60">
        <f t="shared" si="84"/>
      </c>
      <c r="BA24" s="60">
        <f t="shared" si="84"/>
      </c>
      <c r="BB24" s="60">
        <f t="shared" si="84"/>
      </c>
      <c r="BC24" s="60">
        <f t="shared" si="84"/>
      </c>
      <c r="BD24" s="60">
        <f t="shared" si="84"/>
      </c>
      <c r="BE24" s="60">
        <f t="shared" si="84"/>
      </c>
      <c r="BF24" s="60">
        <f t="shared" si="84"/>
      </c>
      <c r="BG24" s="60">
        <f t="shared" si="84"/>
      </c>
      <c r="BH24" s="60">
        <f t="shared" si="84"/>
      </c>
      <c r="BI24" s="60">
        <f t="shared" si="84"/>
      </c>
      <c r="BJ24" s="60">
        <f t="shared" si="84"/>
      </c>
      <c r="BK24" s="60">
        <f t="shared" si="84"/>
      </c>
      <c r="BL24" s="60">
        <f t="shared" si="84"/>
      </c>
      <c r="BM24" s="60">
        <f t="shared" si="84"/>
      </c>
      <c r="BN24" s="60">
        <f t="shared" si="84"/>
      </c>
      <c r="BO24" s="60">
        <f t="shared" si="84"/>
      </c>
      <c r="BP24" s="60">
        <f t="shared" si="84"/>
      </c>
      <c r="BQ24" s="60">
        <f t="shared" si="84"/>
      </c>
      <c r="BR24" s="60">
        <f t="shared" si="84"/>
      </c>
      <c r="BS24" s="60">
        <f t="shared" si="84"/>
      </c>
      <c r="BT24" s="60">
        <f t="shared" si="84"/>
      </c>
      <c r="BU24" s="60">
        <f aca="true" t="shared" si="85" ref="BU24:EF24">IF(BU68="","",IF(ISERROR(MID(BU76,FIND(" ",BU76),10)*1),"",MID(BU76,FIND(" ",BU76),10)*1))</f>
      </c>
      <c r="BV24" s="60">
        <f t="shared" si="85"/>
      </c>
      <c r="BW24" s="60">
        <f t="shared" si="85"/>
      </c>
      <c r="BX24" s="60">
        <f t="shared" si="85"/>
      </c>
      <c r="BY24" s="60">
        <f t="shared" si="85"/>
      </c>
      <c r="BZ24" s="60">
        <f t="shared" si="85"/>
      </c>
      <c r="CA24" s="60">
        <f t="shared" si="85"/>
      </c>
      <c r="CB24" s="60">
        <f t="shared" si="85"/>
      </c>
      <c r="CC24" s="60">
        <f t="shared" si="85"/>
      </c>
      <c r="CD24" s="60">
        <f t="shared" si="85"/>
      </c>
      <c r="CE24" s="60">
        <f t="shared" si="85"/>
      </c>
      <c r="CF24" s="60">
        <f t="shared" si="85"/>
      </c>
      <c r="CG24" s="60">
        <f t="shared" si="85"/>
      </c>
      <c r="CH24" s="60">
        <f t="shared" si="85"/>
      </c>
      <c r="CI24" s="60">
        <f t="shared" si="85"/>
      </c>
      <c r="CJ24" s="60">
        <f t="shared" si="85"/>
      </c>
      <c r="CK24" s="60">
        <f t="shared" si="85"/>
      </c>
      <c r="CL24" s="60">
        <f t="shared" si="85"/>
      </c>
      <c r="CM24" s="60">
        <f t="shared" si="85"/>
      </c>
      <c r="CN24" s="60">
        <f t="shared" si="85"/>
      </c>
      <c r="CO24" s="60">
        <f t="shared" si="85"/>
      </c>
      <c r="CP24" s="60">
        <f t="shared" si="85"/>
      </c>
      <c r="CQ24" s="60">
        <f t="shared" si="85"/>
      </c>
      <c r="CR24" s="60">
        <f t="shared" si="85"/>
      </c>
      <c r="CS24" s="60">
        <f t="shared" si="85"/>
      </c>
      <c r="CT24" s="60">
        <f t="shared" si="85"/>
      </c>
      <c r="CU24" s="60">
        <f t="shared" si="85"/>
      </c>
      <c r="CV24" s="60">
        <f t="shared" si="85"/>
      </c>
      <c r="CW24" s="60">
        <f t="shared" si="85"/>
      </c>
      <c r="CX24" s="60">
        <f t="shared" si="85"/>
      </c>
      <c r="CY24" s="60">
        <f t="shared" si="85"/>
      </c>
      <c r="CZ24" s="60">
        <f t="shared" si="85"/>
      </c>
      <c r="DA24" s="60">
        <f t="shared" si="85"/>
      </c>
      <c r="DB24" s="60">
        <f t="shared" si="85"/>
      </c>
      <c r="DC24" s="60">
        <f t="shared" si="85"/>
      </c>
      <c r="DD24" s="60">
        <f t="shared" si="85"/>
      </c>
      <c r="DE24" s="60">
        <f t="shared" si="85"/>
      </c>
      <c r="DF24" s="60">
        <f t="shared" si="85"/>
      </c>
      <c r="DG24" s="60">
        <f t="shared" si="85"/>
      </c>
      <c r="DH24" s="60">
        <f t="shared" si="85"/>
      </c>
      <c r="DI24" s="60">
        <f t="shared" si="85"/>
      </c>
      <c r="DJ24" s="60">
        <f t="shared" si="85"/>
      </c>
      <c r="DK24" s="60">
        <f t="shared" si="85"/>
      </c>
      <c r="DL24" s="60">
        <f t="shared" si="85"/>
      </c>
      <c r="DM24" s="60">
        <f t="shared" si="85"/>
      </c>
      <c r="DN24" s="60">
        <f t="shared" si="85"/>
      </c>
      <c r="DO24" s="60">
        <f t="shared" si="85"/>
      </c>
      <c r="DP24" s="60">
        <f t="shared" si="85"/>
      </c>
      <c r="DQ24" s="60">
        <f t="shared" si="85"/>
      </c>
      <c r="DR24" s="60">
        <f t="shared" si="85"/>
      </c>
      <c r="DS24" s="60">
        <f t="shared" si="85"/>
      </c>
      <c r="DT24" s="60">
        <f t="shared" si="85"/>
      </c>
      <c r="DU24" s="60">
        <f t="shared" si="85"/>
      </c>
      <c r="DV24" s="60">
        <f t="shared" si="85"/>
      </c>
      <c r="DW24" s="60">
        <f t="shared" si="85"/>
      </c>
      <c r="DX24" s="60">
        <f t="shared" si="85"/>
      </c>
      <c r="DY24" s="60">
        <f t="shared" si="85"/>
      </c>
      <c r="DZ24" s="60">
        <f t="shared" si="85"/>
      </c>
      <c r="EA24" s="60">
        <f t="shared" si="85"/>
      </c>
      <c r="EB24" s="60">
        <f t="shared" si="85"/>
      </c>
      <c r="EC24" s="60">
        <f t="shared" si="85"/>
      </c>
      <c r="ED24" s="60">
        <f t="shared" si="85"/>
      </c>
      <c r="EE24" s="60">
        <f t="shared" si="85"/>
      </c>
      <c r="EF24" s="60">
        <f t="shared" si="85"/>
      </c>
      <c r="EG24" s="60">
        <f aca="true" t="shared" si="86" ref="EG24:GP24">IF(EG68="","",IF(ISERROR(MID(EG76,FIND(" ",EG76),10)*1),"",MID(EG76,FIND(" ",EG76),10)*1))</f>
      </c>
      <c r="EH24" s="60">
        <f t="shared" si="86"/>
      </c>
      <c r="EI24" s="60">
        <f t="shared" si="86"/>
      </c>
      <c r="EJ24" s="60">
        <f t="shared" si="86"/>
      </c>
      <c r="EK24" s="60">
        <f t="shared" si="86"/>
      </c>
      <c r="EL24" s="60">
        <f t="shared" si="86"/>
      </c>
      <c r="EM24" s="60">
        <f t="shared" si="86"/>
      </c>
      <c r="EN24" s="60">
        <f t="shared" si="86"/>
      </c>
      <c r="EO24" s="60">
        <f t="shared" si="86"/>
      </c>
      <c r="EP24" s="60">
        <f t="shared" si="86"/>
      </c>
      <c r="EQ24" s="60">
        <f t="shared" si="86"/>
      </c>
      <c r="ER24" s="60">
        <f t="shared" si="86"/>
      </c>
      <c r="ES24" s="60">
        <f t="shared" si="86"/>
      </c>
      <c r="ET24" s="60">
        <f t="shared" si="86"/>
      </c>
      <c r="EU24" s="60">
        <f t="shared" si="86"/>
      </c>
      <c r="EV24" s="60">
        <f t="shared" si="86"/>
      </c>
      <c r="EW24" s="60">
        <f t="shared" si="86"/>
      </c>
      <c r="EX24" s="60">
        <f t="shared" si="86"/>
      </c>
      <c r="EY24" s="60">
        <f t="shared" si="86"/>
      </c>
      <c r="EZ24" s="60">
        <f t="shared" si="86"/>
      </c>
      <c r="FA24" s="60">
        <f t="shared" si="86"/>
      </c>
      <c r="FB24" s="60">
        <f t="shared" si="86"/>
      </c>
      <c r="FC24" s="60">
        <f t="shared" si="86"/>
      </c>
      <c r="FD24" s="60">
        <f t="shared" si="86"/>
      </c>
      <c r="FE24" s="60">
        <f t="shared" si="86"/>
      </c>
      <c r="FF24" s="60">
        <f t="shared" si="86"/>
      </c>
      <c r="FG24" s="60">
        <f t="shared" si="86"/>
      </c>
      <c r="FH24" s="60">
        <f t="shared" si="86"/>
      </c>
      <c r="FI24" s="60">
        <f t="shared" si="86"/>
      </c>
      <c r="FJ24" s="60">
        <f t="shared" si="86"/>
      </c>
      <c r="FK24" s="60">
        <f t="shared" si="86"/>
      </c>
      <c r="FL24" s="60">
        <f t="shared" si="86"/>
      </c>
      <c r="FM24" s="60">
        <f t="shared" si="86"/>
      </c>
      <c r="FN24" s="60">
        <f t="shared" si="86"/>
      </c>
      <c r="FO24" s="60">
        <f t="shared" si="86"/>
      </c>
      <c r="FP24" s="60">
        <f t="shared" si="86"/>
      </c>
      <c r="FQ24" s="60">
        <f t="shared" si="86"/>
      </c>
      <c r="FR24" s="60">
        <f t="shared" si="86"/>
      </c>
      <c r="FS24" s="60">
        <f t="shared" si="86"/>
      </c>
      <c r="FT24" s="60">
        <f t="shared" si="86"/>
      </c>
      <c r="FU24" s="60">
        <f t="shared" si="86"/>
      </c>
      <c r="FV24" s="60">
        <f t="shared" si="86"/>
      </c>
      <c r="FW24" s="60">
        <f t="shared" si="86"/>
      </c>
      <c r="FX24" s="60">
        <f t="shared" si="86"/>
      </c>
      <c r="FY24" s="60">
        <f t="shared" si="86"/>
      </c>
      <c r="FZ24" s="60">
        <f t="shared" si="86"/>
      </c>
      <c r="GA24" s="60">
        <f t="shared" si="86"/>
      </c>
      <c r="GB24" s="60">
        <f t="shared" si="86"/>
      </c>
      <c r="GC24" s="60">
        <f t="shared" si="86"/>
      </c>
      <c r="GD24" s="60">
        <f t="shared" si="86"/>
      </c>
      <c r="GE24" s="60">
        <f t="shared" si="86"/>
      </c>
      <c r="GF24" s="60">
        <f t="shared" si="86"/>
      </c>
      <c r="GG24" s="60">
        <f t="shared" si="86"/>
      </c>
      <c r="GH24" s="60">
        <f t="shared" si="86"/>
      </c>
      <c r="GI24" s="60">
        <f t="shared" si="86"/>
      </c>
      <c r="GJ24" s="60">
        <f t="shared" si="86"/>
      </c>
      <c r="GK24" s="60">
        <f t="shared" si="86"/>
      </c>
      <c r="GL24" s="60">
        <f t="shared" si="86"/>
      </c>
      <c r="GM24" s="60">
        <f t="shared" si="86"/>
      </c>
      <c r="GN24" s="60">
        <f t="shared" si="86"/>
      </c>
      <c r="GO24" s="60">
        <f t="shared" si="86"/>
      </c>
      <c r="GP24" s="60">
        <f t="shared" si="86"/>
      </c>
    </row>
    <row r="25" spans="2:198" ht="11.25" customHeight="1" hidden="1">
      <c r="B25" s="264"/>
      <c r="C25" s="239"/>
      <c r="D25" s="61"/>
      <c r="E25" s="242"/>
      <c r="F25" s="62"/>
      <c r="G25" s="210"/>
      <c r="H25" s="63">
        <f>IF(H24="","",H24*H7)</f>
      </c>
      <c r="I25" s="63">
        <f aca="true" t="shared" si="87" ref="I25:BT25">IF(I24="","",I24*I7)</f>
      </c>
      <c r="J25" s="63">
        <f t="shared" si="87"/>
      </c>
      <c r="K25" s="63">
        <f t="shared" si="87"/>
      </c>
      <c r="L25" s="63">
        <f t="shared" si="87"/>
      </c>
      <c r="M25" s="63">
        <f t="shared" si="87"/>
      </c>
      <c r="N25" s="63">
        <f t="shared" si="87"/>
      </c>
      <c r="O25" s="63">
        <f t="shared" si="87"/>
      </c>
      <c r="P25" s="63">
        <f t="shared" si="87"/>
      </c>
      <c r="Q25" s="63">
        <f t="shared" si="87"/>
      </c>
      <c r="R25" s="63">
        <f t="shared" si="87"/>
      </c>
      <c r="S25" s="63">
        <f t="shared" si="87"/>
      </c>
      <c r="T25" s="63">
        <f t="shared" si="87"/>
      </c>
      <c r="U25" s="63">
        <f t="shared" si="87"/>
      </c>
      <c r="V25" s="63">
        <f t="shared" si="87"/>
      </c>
      <c r="W25" s="63">
        <f t="shared" si="87"/>
      </c>
      <c r="X25" s="63">
        <f t="shared" si="87"/>
      </c>
      <c r="Y25" s="63">
        <f t="shared" si="87"/>
      </c>
      <c r="Z25" s="63">
        <f t="shared" si="87"/>
      </c>
      <c r="AA25" s="63">
        <f t="shared" si="87"/>
      </c>
      <c r="AB25" s="63">
        <f t="shared" si="87"/>
      </c>
      <c r="AC25" s="63">
        <f t="shared" si="87"/>
      </c>
      <c r="AD25" s="63">
        <f t="shared" si="87"/>
      </c>
      <c r="AE25" s="63">
        <f t="shared" si="87"/>
      </c>
      <c r="AF25" s="63">
        <f t="shared" si="87"/>
      </c>
      <c r="AG25" s="63">
        <f t="shared" si="87"/>
      </c>
      <c r="AH25" s="63">
        <f t="shared" si="87"/>
      </c>
      <c r="AI25" s="63">
        <f t="shared" si="87"/>
      </c>
      <c r="AJ25" s="63">
        <f t="shared" si="87"/>
      </c>
      <c r="AK25" s="63">
        <f t="shared" si="87"/>
      </c>
      <c r="AL25" s="63">
        <f t="shared" si="87"/>
      </c>
      <c r="AM25" s="63">
        <f t="shared" si="87"/>
      </c>
      <c r="AN25" s="63">
        <f t="shared" si="87"/>
      </c>
      <c r="AO25" s="63">
        <f t="shared" si="87"/>
      </c>
      <c r="AP25" s="63">
        <f t="shared" si="87"/>
      </c>
      <c r="AQ25" s="63">
        <f t="shared" si="87"/>
      </c>
      <c r="AR25" s="63">
        <f t="shared" si="87"/>
      </c>
      <c r="AS25" s="63">
        <f t="shared" si="87"/>
      </c>
      <c r="AT25" s="63">
        <f t="shared" si="87"/>
      </c>
      <c r="AU25" s="63">
        <f t="shared" si="87"/>
      </c>
      <c r="AV25" s="63">
        <f t="shared" si="87"/>
      </c>
      <c r="AW25" s="63">
        <f t="shared" si="87"/>
      </c>
      <c r="AX25" s="63">
        <f t="shared" si="87"/>
      </c>
      <c r="AY25" s="63">
        <f t="shared" si="87"/>
      </c>
      <c r="AZ25" s="63">
        <f t="shared" si="87"/>
      </c>
      <c r="BA25" s="63">
        <f t="shared" si="87"/>
      </c>
      <c r="BB25" s="63">
        <f t="shared" si="87"/>
      </c>
      <c r="BC25" s="63">
        <f t="shared" si="87"/>
      </c>
      <c r="BD25" s="63">
        <f t="shared" si="87"/>
      </c>
      <c r="BE25" s="63">
        <f t="shared" si="87"/>
      </c>
      <c r="BF25" s="63">
        <f t="shared" si="87"/>
      </c>
      <c r="BG25" s="63">
        <f t="shared" si="87"/>
      </c>
      <c r="BH25" s="63">
        <f t="shared" si="87"/>
      </c>
      <c r="BI25" s="63">
        <f t="shared" si="87"/>
      </c>
      <c r="BJ25" s="63">
        <f t="shared" si="87"/>
      </c>
      <c r="BK25" s="63">
        <f t="shared" si="87"/>
      </c>
      <c r="BL25" s="63">
        <f t="shared" si="87"/>
      </c>
      <c r="BM25" s="63">
        <f t="shared" si="87"/>
      </c>
      <c r="BN25" s="63">
        <f t="shared" si="87"/>
      </c>
      <c r="BO25" s="63">
        <f t="shared" si="87"/>
      </c>
      <c r="BP25" s="63">
        <f t="shared" si="87"/>
      </c>
      <c r="BQ25" s="63">
        <f t="shared" si="87"/>
      </c>
      <c r="BR25" s="63">
        <f t="shared" si="87"/>
      </c>
      <c r="BS25" s="63">
        <f t="shared" si="87"/>
      </c>
      <c r="BT25" s="63">
        <f t="shared" si="87"/>
      </c>
      <c r="BU25" s="63">
        <f aca="true" t="shared" si="88" ref="BU25:EF25">IF(BU24="","",BU24*BU7)</f>
      </c>
      <c r="BV25" s="63">
        <f t="shared" si="88"/>
      </c>
      <c r="BW25" s="63">
        <f t="shared" si="88"/>
      </c>
      <c r="BX25" s="63">
        <f t="shared" si="88"/>
      </c>
      <c r="BY25" s="63">
        <f t="shared" si="88"/>
      </c>
      <c r="BZ25" s="63">
        <f t="shared" si="88"/>
      </c>
      <c r="CA25" s="63">
        <f t="shared" si="88"/>
      </c>
      <c r="CB25" s="63">
        <f t="shared" si="88"/>
      </c>
      <c r="CC25" s="63">
        <f t="shared" si="88"/>
      </c>
      <c r="CD25" s="63">
        <f t="shared" si="88"/>
      </c>
      <c r="CE25" s="63">
        <f t="shared" si="88"/>
      </c>
      <c r="CF25" s="63">
        <f t="shared" si="88"/>
      </c>
      <c r="CG25" s="63">
        <f t="shared" si="88"/>
      </c>
      <c r="CH25" s="63">
        <f t="shared" si="88"/>
      </c>
      <c r="CI25" s="63">
        <f t="shared" si="88"/>
      </c>
      <c r="CJ25" s="63">
        <f t="shared" si="88"/>
      </c>
      <c r="CK25" s="63">
        <f t="shared" si="88"/>
      </c>
      <c r="CL25" s="63">
        <f t="shared" si="88"/>
      </c>
      <c r="CM25" s="63">
        <f t="shared" si="88"/>
      </c>
      <c r="CN25" s="63">
        <f t="shared" si="88"/>
      </c>
      <c r="CO25" s="63">
        <f t="shared" si="88"/>
      </c>
      <c r="CP25" s="63">
        <f t="shared" si="88"/>
      </c>
      <c r="CQ25" s="63">
        <f t="shared" si="88"/>
      </c>
      <c r="CR25" s="63">
        <f t="shared" si="88"/>
      </c>
      <c r="CS25" s="63">
        <f t="shared" si="88"/>
      </c>
      <c r="CT25" s="63">
        <f t="shared" si="88"/>
      </c>
      <c r="CU25" s="63">
        <f t="shared" si="88"/>
      </c>
      <c r="CV25" s="63">
        <f t="shared" si="88"/>
      </c>
      <c r="CW25" s="63">
        <f t="shared" si="88"/>
      </c>
      <c r="CX25" s="63">
        <f t="shared" si="88"/>
      </c>
      <c r="CY25" s="63">
        <f t="shared" si="88"/>
      </c>
      <c r="CZ25" s="63">
        <f t="shared" si="88"/>
      </c>
      <c r="DA25" s="63">
        <f t="shared" si="88"/>
      </c>
      <c r="DB25" s="63">
        <f t="shared" si="88"/>
      </c>
      <c r="DC25" s="63">
        <f t="shared" si="88"/>
      </c>
      <c r="DD25" s="63">
        <f t="shared" si="88"/>
      </c>
      <c r="DE25" s="63">
        <f t="shared" si="88"/>
      </c>
      <c r="DF25" s="63">
        <f t="shared" si="88"/>
      </c>
      <c r="DG25" s="63">
        <f t="shared" si="88"/>
      </c>
      <c r="DH25" s="63">
        <f t="shared" si="88"/>
      </c>
      <c r="DI25" s="63">
        <f t="shared" si="88"/>
      </c>
      <c r="DJ25" s="63">
        <f t="shared" si="88"/>
      </c>
      <c r="DK25" s="63">
        <f t="shared" si="88"/>
      </c>
      <c r="DL25" s="63">
        <f t="shared" si="88"/>
      </c>
      <c r="DM25" s="63">
        <f t="shared" si="88"/>
      </c>
      <c r="DN25" s="63">
        <f t="shared" si="88"/>
      </c>
      <c r="DO25" s="63">
        <f t="shared" si="88"/>
      </c>
      <c r="DP25" s="63">
        <f t="shared" si="88"/>
      </c>
      <c r="DQ25" s="63">
        <f t="shared" si="88"/>
      </c>
      <c r="DR25" s="63">
        <f t="shared" si="88"/>
      </c>
      <c r="DS25" s="63">
        <f t="shared" si="88"/>
      </c>
      <c r="DT25" s="63">
        <f t="shared" si="88"/>
      </c>
      <c r="DU25" s="63">
        <f t="shared" si="88"/>
      </c>
      <c r="DV25" s="63">
        <f t="shared" si="88"/>
      </c>
      <c r="DW25" s="63">
        <f t="shared" si="88"/>
      </c>
      <c r="DX25" s="63">
        <f t="shared" si="88"/>
      </c>
      <c r="DY25" s="63">
        <f t="shared" si="88"/>
      </c>
      <c r="DZ25" s="63">
        <f t="shared" si="88"/>
      </c>
      <c r="EA25" s="63">
        <f t="shared" si="88"/>
      </c>
      <c r="EB25" s="63">
        <f t="shared" si="88"/>
      </c>
      <c r="EC25" s="63">
        <f t="shared" si="88"/>
      </c>
      <c r="ED25" s="63">
        <f t="shared" si="88"/>
      </c>
      <c r="EE25" s="63">
        <f t="shared" si="88"/>
      </c>
      <c r="EF25" s="63">
        <f t="shared" si="88"/>
      </c>
      <c r="EG25" s="63">
        <f aca="true" t="shared" si="89" ref="EG25:GP25">IF(EG24="","",EG24*EG7)</f>
      </c>
      <c r="EH25" s="63">
        <f t="shared" si="89"/>
      </c>
      <c r="EI25" s="63">
        <f t="shared" si="89"/>
      </c>
      <c r="EJ25" s="63">
        <f t="shared" si="89"/>
      </c>
      <c r="EK25" s="63">
        <f t="shared" si="89"/>
      </c>
      <c r="EL25" s="63">
        <f t="shared" si="89"/>
      </c>
      <c r="EM25" s="63">
        <f t="shared" si="89"/>
      </c>
      <c r="EN25" s="63">
        <f t="shared" si="89"/>
      </c>
      <c r="EO25" s="63">
        <f t="shared" si="89"/>
      </c>
      <c r="EP25" s="63">
        <f t="shared" si="89"/>
      </c>
      <c r="EQ25" s="63">
        <f t="shared" si="89"/>
      </c>
      <c r="ER25" s="63">
        <f t="shared" si="89"/>
      </c>
      <c r="ES25" s="63">
        <f t="shared" si="89"/>
      </c>
      <c r="ET25" s="63">
        <f t="shared" si="89"/>
      </c>
      <c r="EU25" s="63">
        <f t="shared" si="89"/>
      </c>
      <c r="EV25" s="63">
        <f t="shared" si="89"/>
      </c>
      <c r="EW25" s="63">
        <f t="shared" si="89"/>
      </c>
      <c r="EX25" s="63">
        <f t="shared" si="89"/>
      </c>
      <c r="EY25" s="63">
        <f t="shared" si="89"/>
      </c>
      <c r="EZ25" s="63">
        <f t="shared" si="89"/>
      </c>
      <c r="FA25" s="63">
        <f t="shared" si="89"/>
      </c>
      <c r="FB25" s="63">
        <f t="shared" si="89"/>
      </c>
      <c r="FC25" s="63">
        <f t="shared" si="89"/>
      </c>
      <c r="FD25" s="63">
        <f t="shared" si="89"/>
      </c>
      <c r="FE25" s="63">
        <f t="shared" si="89"/>
      </c>
      <c r="FF25" s="63">
        <f t="shared" si="89"/>
      </c>
      <c r="FG25" s="63">
        <f t="shared" si="89"/>
      </c>
      <c r="FH25" s="63">
        <f t="shared" si="89"/>
      </c>
      <c r="FI25" s="63">
        <f t="shared" si="89"/>
      </c>
      <c r="FJ25" s="63">
        <f t="shared" si="89"/>
      </c>
      <c r="FK25" s="63">
        <f t="shared" si="89"/>
      </c>
      <c r="FL25" s="63">
        <f t="shared" si="89"/>
      </c>
      <c r="FM25" s="63">
        <f t="shared" si="89"/>
      </c>
      <c r="FN25" s="63">
        <f t="shared" si="89"/>
      </c>
      <c r="FO25" s="63">
        <f t="shared" si="89"/>
      </c>
      <c r="FP25" s="63">
        <f t="shared" si="89"/>
      </c>
      <c r="FQ25" s="63">
        <f t="shared" si="89"/>
      </c>
      <c r="FR25" s="63">
        <f t="shared" si="89"/>
      </c>
      <c r="FS25" s="63">
        <f t="shared" si="89"/>
      </c>
      <c r="FT25" s="63">
        <f t="shared" si="89"/>
      </c>
      <c r="FU25" s="63">
        <f t="shared" si="89"/>
      </c>
      <c r="FV25" s="63">
        <f t="shared" si="89"/>
      </c>
      <c r="FW25" s="63">
        <f t="shared" si="89"/>
      </c>
      <c r="FX25" s="63">
        <f t="shared" si="89"/>
      </c>
      <c r="FY25" s="63">
        <f t="shared" si="89"/>
      </c>
      <c r="FZ25" s="63">
        <f t="shared" si="89"/>
      </c>
      <c r="GA25" s="63">
        <f t="shared" si="89"/>
      </c>
      <c r="GB25" s="63">
        <f t="shared" si="89"/>
      </c>
      <c r="GC25" s="63">
        <f t="shared" si="89"/>
      </c>
      <c r="GD25" s="63">
        <f t="shared" si="89"/>
      </c>
      <c r="GE25" s="63">
        <f t="shared" si="89"/>
      </c>
      <c r="GF25" s="63">
        <f t="shared" si="89"/>
      </c>
      <c r="GG25" s="63">
        <f t="shared" si="89"/>
      </c>
      <c r="GH25" s="63">
        <f t="shared" si="89"/>
      </c>
      <c r="GI25" s="63">
        <f t="shared" si="89"/>
      </c>
      <c r="GJ25" s="63">
        <f t="shared" si="89"/>
      </c>
      <c r="GK25" s="63">
        <f t="shared" si="89"/>
      </c>
      <c r="GL25" s="63">
        <f t="shared" si="89"/>
      </c>
      <c r="GM25" s="63">
        <f t="shared" si="89"/>
      </c>
      <c r="GN25" s="63">
        <f t="shared" si="89"/>
      </c>
      <c r="GO25" s="63">
        <f t="shared" si="89"/>
      </c>
      <c r="GP25" s="63">
        <f t="shared" si="89"/>
      </c>
    </row>
    <row r="26" spans="2:198" ht="12">
      <c r="B26" s="264"/>
      <c r="C26" s="239"/>
      <c r="D26" s="64" t="s">
        <v>12</v>
      </c>
      <c r="E26" s="242"/>
      <c r="F26" s="65">
        <f>SUM(H27:GP27)</f>
        <v>0</v>
      </c>
      <c r="G26" s="210"/>
      <c r="H26" s="66">
        <f>IF(H68="","",IF(ISERROR(MID(H77,FIND(" ",H77),10)*1),"",MID(H77,FIND(" ",H77),10)*1))</f>
      </c>
      <c r="I26" s="66">
        <f aca="true" t="shared" si="90" ref="I26:BT26">IF(I68="","",IF(ISERROR(MID(I77,FIND(" ",I77),10)*1),"",MID(I77,FIND(" ",I77),10)*1))</f>
      </c>
      <c r="J26" s="66">
        <f t="shared" si="90"/>
      </c>
      <c r="K26" s="66">
        <f t="shared" si="90"/>
      </c>
      <c r="L26" s="66">
        <f t="shared" si="90"/>
      </c>
      <c r="M26" s="66">
        <f t="shared" si="90"/>
      </c>
      <c r="N26" s="66">
        <f t="shared" si="90"/>
      </c>
      <c r="O26" s="66">
        <f t="shared" si="90"/>
      </c>
      <c r="P26" s="66">
        <f t="shared" si="90"/>
      </c>
      <c r="Q26" s="66">
        <f t="shared" si="90"/>
      </c>
      <c r="R26" s="66">
        <f t="shared" si="90"/>
      </c>
      <c r="S26" s="66">
        <f t="shared" si="90"/>
      </c>
      <c r="T26" s="66">
        <f t="shared" si="90"/>
      </c>
      <c r="U26" s="66">
        <f t="shared" si="90"/>
      </c>
      <c r="V26" s="66">
        <f t="shared" si="90"/>
      </c>
      <c r="W26" s="66">
        <f t="shared" si="90"/>
      </c>
      <c r="X26" s="66">
        <f t="shared" si="90"/>
      </c>
      <c r="Y26" s="66">
        <f t="shared" si="90"/>
      </c>
      <c r="Z26" s="66">
        <f t="shared" si="90"/>
      </c>
      <c r="AA26" s="66">
        <f t="shared" si="90"/>
      </c>
      <c r="AB26" s="66">
        <f t="shared" si="90"/>
      </c>
      <c r="AC26" s="66">
        <f t="shared" si="90"/>
      </c>
      <c r="AD26" s="66">
        <f t="shared" si="90"/>
      </c>
      <c r="AE26" s="66">
        <f t="shared" si="90"/>
      </c>
      <c r="AF26" s="66">
        <f t="shared" si="90"/>
      </c>
      <c r="AG26" s="66">
        <f t="shared" si="90"/>
      </c>
      <c r="AH26" s="66">
        <f t="shared" si="90"/>
      </c>
      <c r="AI26" s="66">
        <f t="shared" si="90"/>
      </c>
      <c r="AJ26" s="66">
        <f t="shared" si="90"/>
      </c>
      <c r="AK26" s="66">
        <f t="shared" si="90"/>
      </c>
      <c r="AL26" s="66">
        <f t="shared" si="90"/>
      </c>
      <c r="AM26" s="66">
        <f t="shared" si="90"/>
      </c>
      <c r="AN26" s="66">
        <f t="shared" si="90"/>
      </c>
      <c r="AO26" s="66">
        <f t="shared" si="90"/>
      </c>
      <c r="AP26" s="66">
        <f t="shared" si="90"/>
      </c>
      <c r="AQ26" s="66">
        <f t="shared" si="90"/>
      </c>
      <c r="AR26" s="66">
        <f t="shared" si="90"/>
      </c>
      <c r="AS26" s="66">
        <f t="shared" si="90"/>
      </c>
      <c r="AT26" s="66">
        <f t="shared" si="90"/>
      </c>
      <c r="AU26" s="66">
        <f t="shared" si="90"/>
      </c>
      <c r="AV26" s="66">
        <f t="shared" si="90"/>
      </c>
      <c r="AW26" s="66">
        <f t="shared" si="90"/>
      </c>
      <c r="AX26" s="66">
        <f t="shared" si="90"/>
      </c>
      <c r="AY26" s="66">
        <f t="shared" si="90"/>
      </c>
      <c r="AZ26" s="66">
        <f t="shared" si="90"/>
      </c>
      <c r="BA26" s="66">
        <f t="shared" si="90"/>
      </c>
      <c r="BB26" s="66">
        <f t="shared" si="90"/>
      </c>
      <c r="BC26" s="66">
        <f t="shared" si="90"/>
      </c>
      <c r="BD26" s="66">
        <f t="shared" si="90"/>
      </c>
      <c r="BE26" s="66">
        <f t="shared" si="90"/>
      </c>
      <c r="BF26" s="66">
        <f t="shared" si="90"/>
      </c>
      <c r="BG26" s="66">
        <f t="shared" si="90"/>
      </c>
      <c r="BH26" s="66">
        <f t="shared" si="90"/>
      </c>
      <c r="BI26" s="66">
        <f t="shared" si="90"/>
      </c>
      <c r="BJ26" s="66">
        <f t="shared" si="90"/>
      </c>
      <c r="BK26" s="66">
        <f t="shared" si="90"/>
      </c>
      <c r="BL26" s="66">
        <f t="shared" si="90"/>
      </c>
      <c r="BM26" s="66">
        <f t="shared" si="90"/>
      </c>
      <c r="BN26" s="66">
        <f t="shared" si="90"/>
      </c>
      <c r="BO26" s="66">
        <f t="shared" si="90"/>
      </c>
      <c r="BP26" s="66">
        <f t="shared" si="90"/>
      </c>
      <c r="BQ26" s="66">
        <f t="shared" si="90"/>
      </c>
      <c r="BR26" s="66">
        <f t="shared" si="90"/>
      </c>
      <c r="BS26" s="66">
        <f t="shared" si="90"/>
      </c>
      <c r="BT26" s="66">
        <f t="shared" si="90"/>
      </c>
      <c r="BU26" s="66">
        <f aca="true" t="shared" si="91" ref="BU26:EF26">IF(BU68="","",IF(ISERROR(MID(BU77,FIND(" ",BU77),10)*1),"",MID(BU77,FIND(" ",BU77),10)*1))</f>
      </c>
      <c r="BV26" s="66">
        <f t="shared" si="91"/>
      </c>
      <c r="BW26" s="66">
        <f t="shared" si="91"/>
      </c>
      <c r="BX26" s="66">
        <f t="shared" si="91"/>
      </c>
      <c r="BY26" s="66">
        <f t="shared" si="91"/>
      </c>
      <c r="BZ26" s="66">
        <f t="shared" si="91"/>
      </c>
      <c r="CA26" s="66">
        <f t="shared" si="91"/>
      </c>
      <c r="CB26" s="66">
        <f t="shared" si="91"/>
      </c>
      <c r="CC26" s="66">
        <f t="shared" si="91"/>
      </c>
      <c r="CD26" s="66">
        <f t="shared" si="91"/>
      </c>
      <c r="CE26" s="66">
        <f t="shared" si="91"/>
      </c>
      <c r="CF26" s="66">
        <f t="shared" si="91"/>
      </c>
      <c r="CG26" s="66">
        <f t="shared" si="91"/>
      </c>
      <c r="CH26" s="66">
        <f t="shared" si="91"/>
      </c>
      <c r="CI26" s="66">
        <f t="shared" si="91"/>
      </c>
      <c r="CJ26" s="66">
        <f t="shared" si="91"/>
      </c>
      <c r="CK26" s="66">
        <f t="shared" si="91"/>
      </c>
      <c r="CL26" s="66">
        <f t="shared" si="91"/>
      </c>
      <c r="CM26" s="66">
        <f t="shared" si="91"/>
      </c>
      <c r="CN26" s="66">
        <f t="shared" si="91"/>
      </c>
      <c r="CO26" s="66">
        <f t="shared" si="91"/>
      </c>
      <c r="CP26" s="66">
        <f t="shared" si="91"/>
      </c>
      <c r="CQ26" s="66">
        <f t="shared" si="91"/>
      </c>
      <c r="CR26" s="66">
        <f t="shared" si="91"/>
      </c>
      <c r="CS26" s="66">
        <f t="shared" si="91"/>
      </c>
      <c r="CT26" s="66">
        <f t="shared" si="91"/>
      </c>
      <c r="CU26" s="66">
        <f t="shared" si="91"/>
      </c>
      <c r="CV26" s="66">
        <f t="shared" si="91"/>
      </c>
      <c r="CW26" s="66">
        <f t="shared" si="91"/>
      </c>
      <c r="CX26" s="66">
        <f t="shared" si="91"/>
      </c>
      <c r="CY26" s="66">
        <f t="shared" si="91"/>
      </c>
      <c r="CZ26" s="66">
        <f t="shared" si="91"/>
      </c>
      <c r="DA26" s="66">
        <f t="shared" si="91"/>
      </c>
      <c r="DB26" s="66">
        <f t="shared" si="91"/>
      </c>
      <c r="DC26" s="66">
        <f t="shared" si="91"/>
      </c>
      <c r="DD26" s="66">
        <f t="shared" si="91"/>
      </c>
      <c r="DE26" s="66">
        <f t="shared" si="91"/>
      </c>
      <c r="DF26" s="66">
        <f t="shared" si="91"/>
      </c>
      <c r="DG26" s="66">
        <f t="shared" si="91"/>
      </c>
      <c r="DH26" s="66">
        <f t="shared" si="91"/>
      </c>
      <c r="DI26" s="66">
        <f t="shared" si="91"/>
      </c>
      <c r="DJ26" s="66">
        <f t="shared" si="91"/>
      </c>
      <c r="DK26" s="66">
        <f t="shared" si="91"/>
      </c>
      <c r="DL26" s="66">
        <f t="shared" si="91"/>
      </c>
      <c r="DM26" s="66">
        <f t="shared" si="91"/>
      </c>
      <c r="DN26" s="66">
        <f t="shared" si="91"/>
      </c>
      <c r="DO26" s="66">
        <f t="shared" si="91"/>
      </c>
      <c r="DP26" s="66">
        <f t="shared" si="91"/>
      </c>
      <c r="DQ26" s="66">
        <f t="shared" si="91"/>
      </c>
      <c r="DR26" s="66">
        <f t="shared" si="91"/>
      </c>
      <c r="DS26" s="66">
        <f t="shared" si="91"/>
      </c>
      <c r="DT26" s="66">
        <f t="shared" si="91"/>
      </c>
      <c r="DU26" s="66">
        <f t="shared" si="91"/>
      </c>
      <c r="DV26" s="66">
        <f t="shared" si="91"/>
      </c>
      <c r="DW26" s="66">
        <f t="shared" si="91"/>
      </c>
      <c r="DX26" s="66">
        <f t="shared" si="91"/>
      </c>
      <c r="DY26" s="66">
        <f t="shared" si="91"/>
      </c>
      <c r="DZ26" s="66">
        <f t="shared" si="91"/>
      </c>
      <c r="EA26" s="66">
        <f t="shared" si="91"/>
      </c>
      <c r="EB26" s="66">
        <f t="shared" si="91"/>
      </c>
      <c r="EC26" s="66">
        <f t="shared" si="91"/>
      </c>
      <c r="ED26" s="66">
        <f t="shared" si="91"/>
      </c>
      <c r="EE26" s="66">
        <f t="shared" si="91"/>
      </c>
      <c r="EF26" s="66">
        <f t="shared" si="91"/>
      </c>
      <c r="EG26" s="66">
        <f aca="true" t="shared" si="92" ref="EG26:GP26">IF(EG68="","",IF(ISERROR(MID(EG77,FIND(" ",EG77),10)*1),"",MID(EG77,FIND(" ",EG77),10)*1))</f>
      </c>
      <c r="EH26" s="66">
        <f t="shared" si="92"/>
      </c>
      <c r="EI26" s="66">
        <f t="shared" si="92"/>
      </c>
      <c r="EJ26" s="66">
        <f t="shared" si="92"/>
      </c>
      <c r="EK26" s="66">
        <f t="shared" si="92"/>
      </c>
      <c r="EL26" s="66">
        <f t="shared" si="92"/>
      </c>
      <c r="EM26" s="66">
        <f t="shared" si="92"/>
      </c>
      <c r="EN26" s="66">
        <f t="shared" si="92"/>
      </c>
      <c r="EO26" s="66">
        <f t="shared" si="92"/>
      </c>
      <c r="EP26" s="66">
        <f t="shared" si="92"/>
      </c>
      <c r="EQ26" s="66">
        <f t="shared" si="92"/>
      </c>
      <c r="ER26" s="66">
        <f t="shared" si="92"/>
      </c>
      <c r="ES26" s="66">
        <f t="shared" si="92"/>
      </c>
      <c r="ET26" s="66">
        <f t="shared" si="92"/>
      </c>
      <c r="EU26" s="66">
        <f t="shared" si="92"/>
      </c>
      <c r="EV26" s="66">
        <f t="shared" si="92"/>
      </c>
      <c r="EW26" s="66">
        <f t="shared" si="92"/>
      </c>
      <c r="EX26" s="66">
        <f t="shared" si="92"/>
      </c>
      <c r="EY26" s="66">
        <f t="shared" si="92"/>
      </c>
      <c r="EZ26" s="66">
        <f t="shared" si="92"/>
      </c>
      <c r="FA26" s="66">
        <f t="shared" si="92"/>
      </c>
      <c r="FB26" s="66">
        <f t="shared" si="92"/>
      </c>
      <c r="FC26" s="66">
        <f t="shared" si="92"/>
      </c>
      <c r="FD26" s="66">
        <f t="shared" si="92"/>
      </c>
      <c r="FE26" s="66">
        <f t="shared" si="92"/>
      </c>
      <c r="FF26" s="66">
        <f t="shared" si="92"/>
      </c>
      <c r="FG26" s="66">
        <f t="shared" si="92"/>
      </c>
      <c r="FH26" s="66">
        <f t="shared" si="92"/>
      </c>
      <c r="FI26" s="66">
        <f t="shared" si="92"/>
      </c>
      <c r="FJ26" s="66">
        <f t="shared" si="92"/>
      </c>
      <c r="FK26" s="66">
        <f t="shared" si="92"/>
      </c>
      <c r="FL26" s="66">
        <f t="shared" si="92"/>
      </c>
      <c r="FM26" s="66">
        <f t="shared" si="92"/>
      </c>
      <c r="FN26" s="66">
        <f t="shared" si="92"/>
      </c>
      <c r="FO26" s="66">
        <f t="shared" si="92"/>
      </c>
      <c r="FP26" s="66">
        <f t="shared" si="92"/>
      </c>
      <c r="FQ26" s="66">
        <f t="shared" si="92"/>
      </c>
      <c r="FR26" s="66">
        <f t="shared" si="92"/>
      </c>
      <c r="FS26" s="66">
        <f t="shared" si="92"/>
      </c>
      <c r="FT26" s="66">
        <f t="shared" si="92"/>
      </c>
      <c r="FU26" s="66">
        <f t="shared" si="92"/>
      </c>
      <c r="FV26" s="66">
        <f t="shared" si="92"/>
      </c>
      <c r="FW26" s="66">
        <f t="shared" si="92"/>
      </c>
      <c r="FX26" s="66">
        <f t="shared" si="92"/>
      </c>
      <c r="FY26" s="66">
        <f t="shared" si="92"/>
      </c>
      <c r="FZ26" s="66">
        <f t="shared" si="92"/>
      </c>
      <c r="GA26" s="66">
        <f t="shared" si="92"/>
      </c>
      <c r="GB26" s="66">
        <f t="shared" si="92"/>
      </c>
      <c r="GC26" s="66">
        <f t="shared" si="92"/>
      </c>
      <c r="GD26" s="66">
        <f t="shared" si="92"/>
      </c>
      <c r="GE26" s="66">
        <f t="shared" si="92"/>
      </c>
      <c r="GF26" s="66">
        <f t="shared" si="92"/>
      </c>
      <c r="GG26" s="66">
        <f t="shared" si="92"/>
      </c>
      <c r="GH26" s="66">
        <f t="shared" si="92"/>
      </c>
      <c r="GI26" s="66">
        <f t="shared" si="92"/>
      </c>
      <c r="GJ26" s="66">
        <f t="shared" si="92"/>
      </c>
      <c r="GK26" s="66">
        <f t="shared" si="92"/>
      </c>
      <c r="GL26" s="66">
        <f t="shared" si="92"/>
      </c>
      <c r="GM26" s="66">
        <f t="shared" si="92"/>
      </c>
      <c r="GN26" s="66">
        <f t="shared" si="92"/>
      </c>
      <c r="GO26" s="66">
        <f t="shared" si="92"/>
      </c>
      <c r="GP26" s="66">
        <f t="shared" si="92"/>
      </c>
    </row>
    <row r="27" spans="2:198" ht="11.25" customHeight="1" hidden="1">
      <c r="B27" s="264"/>
      <c r="C27" s="239"/>
      <c r="D27" s="64"/>
      <c r="E27" s="242"/>
      <c r="F27" s="65"/>
      <c r="G27" s="138"/>
      <c r="H27" s="66">
        <f>IF(H26="","",H26*H7)</f>
      </c>
      <c r="I27" s="66">
        <f aca="true" t="shared" si="93" ref="I27:BT27">IF(I26="","",I26*I7)</f>
      </c>
      <c r="J27" s="66">
        <f t="shared" si="93"/>
      </c>
      <c r="K27" s="66">
        <f t="shared" si="93"/>
      </c>
      <c r="L27" s="66">
        <f t="shared" si="93"/>
      </c>
      <c r="M27" s="66">
        <f t="shared" si="93"/>
      </c>
      <c r="N27" s="66">
        <f t="shared" si="93"/>
      </c>
      <c r="O27" s="66">
        <f t="shared" si="93"/>
      </c>
      <c r="P27" s="66">
        <f t="shared" si="93"/>
      </c>
      <c r="Q27" s="66">
        <f t="shared" si="93"/>
      </c>
      <c r="R27" s="66">
        <f t="shared" si="93"/>
      </c>
      <c r="S27" s="66">
        <f t="shared" si="93"/>
      </c>
      <c r="T27" s="66">
        <f t="shared" si="93"/>
      </c>
      <c r="U27" s="66">
        <f t="shared" si="93"/>
      </c>
      <c r="V27" s="66">
        <f t="shared" si="93"/>
      </c>
      <c r="W27" s="66">
        <f t="shared" si="93"/>
      </c>
      <c r="X27" s="66">
        <f t="shared" si="93"/>
      </c>
      <c r="Y27" s="66">
        <f t="shared" si="93"/>
      </c>
      <c r="Z27" s="66">
        <f t="shared" si="93"/>
      </c>
      <c r="AA27" s="66">
        <f t="shared" si="93"/>
      </c>
      <c r="AB27" s="66">
        <f t="shared" si="93"/>
      </c>
      <c r="AC27" s="66">
        <f t="shared" si="93"/>
      </c>
      <c r="AD27" s="66">
        <f t="shared" si="93"/>
      </c>
      <c r="AE27" s="66">
        <f t="shared" si="93"/>
      </c>
      <c r="AF27" s="66">
        <f t="shared" si="93"/>
      </c>
      <c r="AG27" s="66">
        <f t="shared" si="93"/>
      </c>
      <c r="AH27" s="66">
        <f t="shared" si="93"/>
      </c>
      <c r="AI27" s="66">
        <f t="shared" si="93"/>
      </c>
      <c r="AJ27" s="66">
        <f t="shared" si="93"/>
      </c>
      <c r="AK27" s="66">
        <f t="shared" si="93"/>
      </c>
      <c r="AL27" s="66">
        <f t="shared" si="93"/>
      </c>
      <c r="AM27" s="66">
        <f t="shared" si="93"/>
      </c>
      <c r="AN27" s="66">
        <f t="shared" si="93"/>
      </c>
      <c r="AO27" s="66">
        <f t="shared" si="93"/>
      </c>
      <c r="AP27" s="66">
        <f t="shared" si="93"/>
      </c>
      <c r="AQ27" s="66">
        <f t="shared" si="93"/>
      </c>
      <c r="AR27" s="66">
        <f t="shared" si="93"/>
      </c>
      <c r="AS27" s="66">
        <f t="shared" si="93"/>
      </c>
      <c r="AT27" s="66">
        <f t="shared" si="93"/>
      </c>
      <c r="AU27" s="66">
        <f t="shared" si="93"/>
      </c>
      <c r="AV27" s="66">
        <f t="shared" si="93"/>
      </c>
      <c r="AW27" s="66">
        <f t="shared" si="93"/>
      </c>
      <c r="AX27" s="66">
        <f t="shared" si="93"/>
      </c>
      <c r="AY27" s="66">
        <f t="shared" si="93"/>
      </c>
      <c r="AZ27" s="66">
        <f t="shared" si="93"/>
      </c>
      <c r="BA27" s="66">
        <f t="shared" si="93"/>
      </c>
      <c r="BB27" s="66">
        <f t="shared" si="93"/>
      </c>
      <c r="BC27" s="66">
        <f t="shared" si="93"/>
      </c>
      <c r="BD27" s="66">
        <f t="shared" si="93"/>
      </c>
      <c r="BE27" s="66">
        <f t="shared" si="93"/>
      </c>
      <c r="BF27" s="66">
        <f t="shared" si="93"/>
      </c>
      <c r="BG27" s="66">
        <f t="shared" si="93"/>
      </c>
      <c r="BH27" s="66">
        <f t="shared" si="93"/>
      </c>
      <c r="BI27" s="66">
        <f t="shared" si="93"/>
      </c>
      <c r="BJ27" s="66">
        <f t="shared" si="93"/>
      </c>
      <c r="BK27" s="66">
        <f t="shared" si="93"/>
      </c>
      <c r="BL27" s="66">
        <f t="shared" si="93"/>
      </c>
      <c r="BM27" s="66">
        <f t="shared" si="93"/>
      </c>
      <c r="BN27" s="66">
        <f t="shared" si="93"/>
      </c>
      <c r="BO27" s="66">
        <f t="shared" si="93"/>
      </c>
      <c r="BP27" s="66">
        <f t="shared" si="93"/>
      </c>
      <c r="BQ27" s="66">
        <f t="shared" si="93"/>
      </c>
      <c r="BR27" s="66">
        <f t="shared" si="93"/>
      </c>
      <c r="BS27" s="66">
        <f t="shared" si="93"/>
      </c>
      <c r="BT27" s="66">
        <f t="shared" si="93"/>
      </c>
      <c r="BU27" s="66">
        <f aca="true" t="shared" si="94" ref="BU27:EF27">IF(BU26="","",BU26*BU7)</f>
      </c>
      <c r="BV27" s="66">
        <f t="shared" si="94"/>
      </c>
      <c r="BW27" s="66">
        <f t="shared" si="94"/>
      </c>
      <c r="BX27" s="66">
        <f t="shared" si="94"/>
      </c>
      <c r="BY27" s="66">
        <f t="shared" si="94"/>
      </c>
      <c r="BZ27" s="66">
        <f t="shared" si="94"/>
      </c>
      <c r="CA27" s="66">
        <f t="shared" si="94"/>
      </c>
      <c r="CB27" s="66">
        <f t="shared" si="94"/>
      </c>
      <c r="CC27" s="66">
        <f t="shared" si="94"/>
      </c>
      <c r="CD27" s="66">
        <f t="shared" si="94"/>
      </c>
      <c r="CE27" s="66">
        <f t="shared" si="94"/>
      </c>
      <c r="CF27" s="66">
        <f t="shared" si="94"/>
      </c>
      <c r="CG27" s="66">
        <f t="shared" si="94"/>
      </c>
      <c r="CH27" s="66">
        <f t="shared" si="94"/>
      </c>
      <c r="CI27" s="66">
        <f t="shared" si="94"/>
      </c>
      <c r="CJ27" s="66">
        <f t="shared" si="94"/>
      </c>
      <c r="CK27" s="66">
        <f t="shared" si="94"/>
      </c>
      <c r="CL27" s="66">
        <f t="shared" si="94"/>
      </c>
      <c r="CM27" s="66">
        <f t="shared" si="94"/>
      </c>
      <c r="CN27" s="66">
        <f t="shared" si="94"/>
      </c>
      <c r="CO27" s="66">
        <f t="shared" si="94"/>
      </c>
      <c r="CP27" s="66">
        <f t="shared" si="94"/>
      </c>
      <c r="CQ27" s="66">
        <f t="shared" si="94"/>
      </c>
      <c r="CR27" s="66">
        <f t="shared" si="94"/>
      </c>
      <c r="CS27" s="66">
        <f t="shared" si="94"/>
      </c>
      <c r="CT27" s="66">
        <f t="shared" si="94"/>
      </c>
      <c r="CU27" s="66">
        <f t="shared" si="94"/>
      </c>
      <c r="CV27" s="66">
        <f t="shared" si="94"/>
      </c>
      <c r="CW27" s="66">
        <f t="shared" si="94"/>
      </c>
      <c r="CX27" s="66">
        <f t="shared" si="94"/>
      </c>
      <c r="CY27" s="66">
        <f t="shared" si="94"/>
      </c>
      <c r="CZ27" s="66">
        <f t="shared" si="94"/>
      </c>
      <c r="DA27" s="66">
        <f t="shared" si="94"/>
      </c>
      <c r="DB27" s="66">
        <f t="shared" si="94"/>
      </c>
      <c r="DC27" s="66">
        <f t="shared" si="94"/>
      </c>
      <c r="DD27" s="66">
        <f t="shared" si="94"/>
      </c>
      <c r="DE27" s="66">
        <f t="shared" si="94"/>
      </c>
      <c r="DF27" s="66">
        <f t="shared" si="94"/>
      </c>
      <c r="DG27" s="66">
        <f t="shared" si="94"/>
      </c>
      <c r="DH27" s="66">
        <f t="shared" si="94"/>
      </c>
      <c r="DI27" s="66">
        <f t="shared" si="94"/>
      </c>
      <c r="DJ27" s="66">
        <f t="shared" si="94"/>
      </c>
      <c r="DK27" s="66">
        <f t="shared" si="94"/>
      </c>
      <c r="DL27" s="66">
        <f t="shared" si="94"/>
      </c>
      <c r="DM27" s="66">
        <f t="shared" si="94"/>
      </c>
      <c r="DN27" s="66">
        <f t="shared" si="94"/>
      </c>
      <c r="DO27" s="66">
        <f t="shared" si="94"/>
      </c>
      <c r="DP27" s="66">
        <f t="shared" si="94"/>
      </c>
      <c r="DQ27" s="66">
        <f t="shared" si="94"/>
      </c>
      <c r="DR27" s="66">
        <f t="shared" si="94"/>
      </c>
      <c r="DS27" s="66">
        <f t="shared" si="94"/>
      </c>
      <c r="DT27" s="66">
        <f t="shared" si="94"/>
      </c>
      <c r="DU27" s="66">
        <f t="shared" si="94"/>
      </c>
      <c r="DV27" s="66">
        <f t="shared" si="94"/>
      </c>
      <c r="DW27" s="66">
        <f t="shared" si="94"/>
      </c>
      <c r="DX27" s="66">
        <f t="shared" si="94"/>
      </c>
      <c r="DY27" s="66">
        <f t="shared" si="94"/>
      </c>
      <c r="DZ27" s="66">
        <f t="shared" si="94"/>
      </c>
      <c r="EA27" s="66">
        <f t="shared" si="94"/>
      </c>
      <c r="EB27" s="66">
        <f t="shared" si="94"/>
      </c>
      <c r="EC27" s="66">
        <f t="shared" si="94"/>
      </c>
      <c r="ED27" s="66">
        <f t="shared" si="94"/>
      </c>
      <c r="EE27" s="66">
        <f t="shared" si="94"/>
      </c>
      <c r="EF27" s="66">
        <f t="shared" si="94"/>
      </c>
      <c r="EG27" s="66">
        <f aca="true" t="shared" si="95" ref="EG27:GP27">IF(EG26="","",EG26*EG7)</f>
      </c>
      <c r="EH27" s="66">
        <f t="shared" si="95"/>
      </c>
      <c r="EI27" s="66">
        <f t="shared" si="95"/>
      </c>
      <c r="EJ27" s="66">
        <f t="shared" si="95"/>
      </c>
      <c r="EK27" s="66">
        <f t="shared" si="95"/>
      </c>
      <c r="EL27" s="66">
        <f t="shared" si="95"/>
      </c>
      <c r="EM27" s="66">
        <f t="shared" si="95"/>
      </c>
      <c r="EN27" s="66">
        <f t="shared" si="95"/>
      </c>
      <c r="EO27" s="66">
        <f t="shared" si="95"/>
      </c>
      <c r="EP27" s="66">
        <f t="shared" si="95"/>
      </c>
      <c r="EQ27" s="66">
        <f t="shared" si="95"/>
      </c>
      <c r="ER27" s="66">
        <f t="shared" si="95"/>
      </c>
      <c r="ES27" s="66">
        <f t="shared" si="95"/>
      </c>
      <c r="ET27" s="66">
        <f t="shared" si="95"/>
      </c>
      <c r="EU27" s="66">
        <f t="shared" si="95"/>
      </c>
      <c r="EV27" s="66">
        <f t="shared" si="95"/>
      </c>
      <c r="EW27" s="66">
        <f t="shared" si="95"/>
      </c>
      <c r="EX27" s="66">
        <f t="shared" si="95"/>
      </c>
      <c r="EY27" s="66">
        <f t="shared" si="95"/>
      </c>
      <c r="EZ27" s="66">
        <f t="shared" si="95"/>
      </c>
      <c r="FA27" s="66">
        <f t="shared" si="95"/>
      </c>
      <c r="FB27" s="66">
        <f t="shared" si="95"/>
      </c>
      <c r="FC27" s="66">
        <f t="shared" si="95"/>
      </c>
      <c r="FD27" s="66">
        <f t="shared" si="95"/>
      </c>
      <c r="FE27" s="66">
        <f t="shared" si="95"/>
      </c>
      <c r="FF27" s="66">
        <f t="shared" si="95"/>
      </c>
      <c r="FG27" s="66">
        <f t="shared" si="95"/>
      </c>
      <c r="FH27" s="66">
        <f t="shared" si="95"/>
      </c>
      <c r="FI27" s="66">
        <f t="shared" si="95"/>
      </c>
      <c r="FJ27" s="66">
        <f t="shared" si="95"/>
      </c>
      <c r="FK27" s="66">
        <f t="shared" si="95"/>
      </c>
      <c r="FL27" s="66">
        <f t="shared" si="95"/>
      </c>
      <c r="FM27" s="66">
        <f t="shared" si="95"/>
      </c>
      <c r="FN27" s="66">
        <f t="shared" si="95"/>
      </c>
      <c r="FO27" s="66">
        <f t="shared" si="95"/>
      </c>
      <c r="FP27" s="66">
        <f t="shared" si="95"/>
      </c>
      <c r="FQ27" s="66">
        <f t="shared" si="95"/>
      </c>
      <c r="FR27" s="66">
        <f t="shared" si="95"/>
      </c>
      <c r="FS27" s="66">
        <f t="shared" si="95"/>
      </c>
      <c r="FT27" s="66">
        <f t="shared" si="95"/>
      </c>
      <c r="FU27" s="66">
        <f t="shared" si="95"/>
      </c>
      <c r="FV27" s="66">
        <f t="shared" si="95"/>
      </c>
      <c r="FW27" s="66">
        <f t="shared" si="95"/>
      </c>
      <c r="FX27" s="66">
        <f t="shared" si="95"/>
      </c>
      <c r="FY27" s="66">
        <f t="shared" si="95"/>
      </c>
      <c r="FZ27" s="66">
        <f t="shared" si="95"/>
      </c>
      <c r="GA27" s="66">
        <f t="shared" si="95"/>
      </c>
      <c r="GB27" s="66">
        <f t="shared" si="95"/>
      </c>
      <c r="GC27" s="66">
        <f t="shared" si="95"/>
      </c>
      <c r="GD27" s="66">
        <f t="shared" si="95"/>
      </c>
      <c r="GE27" s="66">
        <f t="shared" si="95"/>
      </c>
      <c r="GF27" s="66">
        <f t="shared" si="95"/>
      </c>
      <c r="GG27" s="66">
        <f t="shared" si="95"/>
      </c>
      <c r="GH27" s="66">
        <f t="shared" si="95"/>
      </c>
      <c r="GI27" s="66">
        <f t="shared" si="95"/>
      </c>
      <c r="GJ27" s="66">
        <f t="shared" si="95"/>
      </c>
      <c r="GK27" s="66">
        <f t="shared" si="95"/>
      </c>
      <c r="GL27" s="66">
        <f t="shared" si="95"/>
      </c>
      <c r="GM27" s="66">
        <f t="shared" si="95"/>
      </c>
      <c r="GN27" s="66">
        <f t="shared" si="95"/>
      </c>
      <c r="GO27" s="66">
        <f t="shared" si="95"/>
      </c>
      <c r="GP27" s="66">
        <f t="shared" si="95"/>
      </c>
    </row>
    <row r="28" spans="2:198" ht="12">
      <c r="B28" s="264"/>
      <c r="C28" s="239"/>
      <c r="D28" s="64" t="s">
        <v>13</v>
      </c>
      <c r="E28" s="242"/>
      <c r="F28" s="65">
        <f>SUM(H29:GP29)</f>
        <v>0</v>
      </c>
      <c r="G28" s="138"/>
      <c r="H28" s="66">
        <f>IF(H68="","",IF(ISERROR(MID(H78,FIND(" ",H78),10)*1),"",MID(H78,FIND(" ",H78),10)*1))</f>
      </c>
      <c r="I28" s="66">
        <f aca="true" t="shared" si="96" ref="I28:BT28">IF(I68="","",IF(ISERROR(MID(I78,FIND(" ",I78),10)*1),"",MID(I78,FIND(" ",I78),10)*1))</f>
      </c>
      <c r="J28" s="66">
        <f t="shared" si="96"/>
      </c>
      <c r="K28" s="66">
        <f t="shared" si="96"/>
      </c>
      <c r="L28" s="66">
        <f t="shared" si="96"/>
      </c>
      <c r="M28" s="66">
        <f t="shared" si="96"/>
      </c>
      <c r="N28" s="66">
        <f t="shared" si="96"/>
      </c>
      <c r="O28" s="66">
        <f t="shared" si="96"/>
      </c>
      <c r="P28" s="66">
        <f t="shared" si="96"/>
      </c>
      <c r="Q28" s="66">
        <f t="shared" si="96"/>
      </c>
      <c r="R28" s="66">
        <f t="shared" si="96"/>
      </c>
      <c r="S28" s="66">
        <f t="shared" si="96"/>
      </c>
      <c r="T28" s="66">
        <f t="shared" si="96"/>
      </c>
      <c r="U28" s="66">
        <f t="shared" si="96"/>
      </c>
      <c r="V28" s="66">
        <f t="shared" si="96"/>
      </c>
      <c r="W28" s="66">
        <f t="shared" si="96"/>
      </c>
      <c r="X28" s="66">
        <f t="shared" si="96"/>
      </c>
      <c r="Y28" s="66">
        <f t="shared" si="96"/>
      </c>
      <c r="Z28" s="66">
        <f t="shared" si="96"/>
      </c>
      <c r="AA28" s="66">
        <f t="shared" si="96"/>
      </c>
      <c r="AB28" s="66">
        <f t="shared" si="96"/>
      </c>
      <c r="AC28" s="66">
        <f t="shared" si="96"/>
      </c>
      <c r="AD28" s="66">
        <f t="shared" si="96"/>
      </c>
      <c r="AE28" s="66">
        <f t="shared" si="96"/>
      </c>
      <c r="AF28" s="66">
        <f t="shared" si="96"/>
      </c>
      <c r="AG28" s="66">
        <f t="shared" si="96"/>
      </c>
      <c r="AH28" s="66">
        <f t="shared" si="96"/>
      </c>
      <c r="AI28" s="66">
        <f t="shared" si="96"/>
      </c>
      <c r="AJ28" s="66">
        <f t="shared" si="96"/>
      </c>
      <c r="AK28" s="66">
        <f t="shared" si="96"/>
      </c>
      <c r="AL28" s="66">
        <f t="shared" si="96"/>
      </c>
      <c r="AM28" s="66">
        <f t="shared" si="96"/>
      </c>
      <c r="AN28" s="66">
        <f t="shared" si="96"/>
      </c>
      <c r="AO28" s="66">
        <f t="shared" si="96"/>
      </c>
      <c r="AP28" s="66">
        <f t="shared" si="96"/>
      </c>
      <c r="AQ28" s="66">
        <f t="shared" si="96"/>
      </c>
      <c r="AR28" s="66">
        <f t="shared" si="96"/>
      </c>
      <c r="AS28" s="66">
        <f t="shared" si="96"/>
      </c>
      <c r="AT28" s="66">
        <f t="shared" si="96"/>
      </c>
      <c r="AU28" s="66">
        <f t="shared" si="96"/>
      </c>
      <c r="AV28" s="66">
        <f t="shared" si="96"/>
      </c>
      <c r="AW28" s="66">
        <f t="shared" si="96"/>
      </c>
      <c r="AX28" s="66">
        <f t="shared" si="96"/>
      </c>
      <c r="AY28" s="66">
        <f t="shared" si="96"/>
      </c>
      <c r="AZ28" s="66">
        <f t="shared" si="96"/>
      </c>
      <c r="BA28" s="66">
        <f t="shared" si="96"/>
      </c>
      <c r="BB28" s="66">
        <f t="shared" si="96"/>
      </c>
      <c r="BC28" s="66">
        <f t="shared" si="96"/>
      </c>
      <c r="BD28" s="66">
        <f t="shared" si="96"/>
      </c>
      <c r="BE28" s="66">
        <f t="shared" si="96"/>
      </c>
      <c r="BF28" s="66">
        <f t="shared" si="96"/>
      </c>
      <c r="BG28" s="66">
        <f t="shared" si="96"/>
      </c>
      <c r="BH28" s="66">
        <f t="shared" si="96"/>
      </c>
      <c r="BI28" s="66">
        <f t="shared" si="96"/>
      </c>
      <c r="BJ28" s="66">
        <f t="shared" si="96"/>
      </c>
      <c r="BK28" s="66">
        <f t="shared" si="96"/>
      </c>
      <c r="BL28" s="66">
        <f t="shared" si="96"/>
      </c>
      <c r="BM28" s="66">
        <f t="shared" si="96"/>
      </c>
      <c r="BN28" s="66">
        <f t="shared" si="96"/>
      </c>
      <c r="BO28" s="66">
        <f t="shared" si="96"/>
      </c>
      <c r="BP28" s="66">
        <f t="shared" si="96"/>
      </c>
      <c r="BQ28" s="66">
        <f t="shared" si="96"/>
      </c>
      <c r="BR28" s="66">
        <f t="shared" si="96"/>
      </c>
      <c r="BS28" s="66">
        <f t="shared" si="96"/>
      </c>
      <c r="BT28" s="66">
        <f t="shared" si="96"/>
      </c>
      <c r="BU28" s="66">
        <f aca="true" t="shared" si="97" ref="BU28:EF28">IF(BU68="","",IF(ISERROR(MID(BU78,FIND(" ",BU78),10)*1),"",MID(BU78,FIND(" ",BU78),10)*1))</f>
      </c>
      <c r="BV28" s="66">
        <f t="shared" si="97"/>
      </c>
      <c r="BW28" s="66">
        <f t="shared" si="97"/>
      </c>
      <c r="BX28" s="66">
        <f t="shared" si="97"/>
      </c>
      <c r="BY28" s="66">
        <f t="shared" si="97"/>
      </c>
      <c r="BZ28" s="66">
        <f t="shared" si="97"/>
      </c>
      <c r="CA28" s="66">
        <f t="shared" si="97"/>
      </c>
      <c r="CB28" s="66">
        <f t="shared" si="97"/>
      </c>
      <c r="CC28" s="66">
        <f t="shared" si="97"/>
      </c>
      <c r="CD28" s="66">
        <f t="shared" si="97"/>
      </c>
      <c r="CE28" s="66">
        <f t="shared" si="97"/>
      </c>
      <c r="CF28" s="66">
        <f t="shared" si="97"/>
      </c>
      <c r="CG28" s="66">
        <f t="shared" si="97"/>
      </c>
      <c r="CH28" s="66">
        <f t="shared" si="97"/>
      </c>
      <c r="CI28" s="66">
        <f t="shared" si="97"/>
      </c>
      <c r="CJ28" s="66">
        <f t="shared" si="97"/>
      </c>
      <c r="CK28" s="66">
        <f t="shared" si="97"/>
      </c>
      <c r="CL28" s="66">
        <f t="shared" si="97"/>
      </c>
      <c r="CM28" s="66">
        <f t="shared" si="97"/>
      </c>
      <c r="CN28" s="66">
        <f t="shared" si="97"/>
      </c>
      <c r="CO28" s="66">
        <f t="shared" si="97"/>
      </c>
      <c r="CP28" s="66">
        <f t="shared" si="97"/>
      </c>
      <c r="CQ28" s="66">
        <f t="shared" si="97"/>
      </c>
      <c r="CR28" s="66">
        <f t="shared" si="97"/>
      </c>
      <c r="CS28" s="66">
        <f t="shared" si="97"/>
      </c>
      <c r="CT28" s="66">
        <f t="shared" si="97"/>
      </c>
      <c r="CU28" s="66">
        <f t="shared" si="97"/>
      </c>
      <c r="CV28" s="66">
        <f t="shared" si="97"/>
      </c>
      <c r="CW28" s="66">
        <f t="shared" si="97"/>
      </c>
      <c r="CX28" s="66">
        <f t="shared" si="97"/>
      </c>
      <c r="CY28" s="66">
        <f t="shared" si="97"/>
      </c>
      <c r="CZ28" s="66">
        <f t="shared" si="97"/>
      </c>
      <c r="DA28" s="66">
        <f t="shared" si="97"/>
      </c>
      <c r="DB28" s="66">
        <f t="shared" si="97"/>
      </c>
      <c r="DC28" s="66">
        <f t="shared" si="97"/>
      </c>
      <c r="DD28" s="66">
        <f t="shared" si="97"/>
      </c>
      <c r="DE28" s="66">
        <f t="shared" si="97"/>
      </c>
      <c r="DF28" s="66">
        <f t="shared" si="97"/>
      </c>
      <c r="DG28" s="66">
        <f t="shared" si="97"/>
      </c>
      <c r="DH28" s="66">
        <f t="shared" si="97"/>
      </c>
      <c r="DI28" s="66">
        <f t="shared" si="97"/>
      </c>
      <c r="DJ28" s="66">
        <f t="shared" si="97"/>
      </c>
      <c r="DK28" s="66">
        <f t="shared" si="97"/>
      </c>
      <c r="DL28" s="66">
        <f t="shared" si="97"/>
      </c>
      <c r="DM28" s="66">
        <f t="shared" si="97"/>
      </c>
      <c r="DN28" s="66">
        <f t="shared" si="97"/>
      </c>
      <c r="DO28" s="66">
        <f t="shared" si="97"/>
      </c>
      <c r="DP28" s="66">
        <f t="shared" si="97"/>
      </c>
      <c r="DQ28" s="66">
        <f t="shared" si="97"/>
      </c>
      <c r="DR28" s="66">
        <f t="shared" si="97"/>
      </c>
      <c r="DS28" s="66">
        <f t="shared" si="97"/>
      </c>
      <c r="DT28" s="66">
        <f t="shared" si="97"/>
      </c>
      <c r="DU28" s="66">
        <f t="shared" si="97"/>
      </c>
      <c r="DV28" s="66">
        <f t="shared" si="97"/>
      </c>
      <c r="DW28" s="66">
        <f t="shared" si="97"/>
      </c>
      <c r="DX28" s="66">
        <f t="shared" si="97"/>
      </c>
      <c r="DY28" s="66">
        <f t="shared" si="97"/>
      </c>
      <c r="DZ28" s="66">
        <f t="shared" si="97"/>
      </c>
      <c r="EA28" s="66">
        <f t="shared" si="97"/>
      </c>
      <c r="EB28" s="66">
        <f t="shared" si="97"/>
      </c>
      <c r="EC28" s="66">
        <f t="shared" si="97"/>
      </c>
      <c r="ED28" s="66">
        <f t="shared" si="97"/>
      </c>
      <c r="EE28" s="66">
        <f t="shared" si="97"/>
      </c>
      <c r="EF28" s="66">
        <f t="shared" si="97"/>
      </c>
      <c r="EG28" s="66">
        <f aca="true" t="shared" si="98" ref="EG28:GP28">IF(EG68="","",IF(ISERROR(MID(EG78,FIND(" ",EG78),10)*1),"",MID(EG78,FIND(" ",EG78),10)*1))</f>
      </c>
      <c r="EH28" s="66">
        <f t="shared" si="98"/>
      </c>
      <c r="EI28" s="66">
        <f t="shared" si="98"/>
      </c>
      <c r="EJ28" s="66">
        <f t="shared" si="98"/>
      </c>
      <c r="EK28" s="66">
        <f t="shared" si="98"/>
      </c>
      <c r="EL28" s="66">
        <f t="shared" si="98"/>
      </c>
      <c r="EM28" s="66">
        <f t="shared" si="98"/>
      </c>
      <c r="EN28" s="66">
        <f t="shared" si="98"/>
      </c>
      <c r="EO28" s="66">
        <f t="shared" si="98"/>
      </c>
      <c r="EP28" s="66">
        <f t="shared" si="98"/>
      </c>
      <c r="EQ28" s="66">
        <f t="shared" si="98"/>
      </c>
      <c r="ER28" s="66">
        <f t="shared" si="98"/>
      </c>
      <c r="ES28" s="66">
        <f t="shared" si="98"/>
      </c>
      <c r="ET28" s="66">
        <f t="shared" si="98"/>
      </c>
      <c r="EU28" s="66">
        <f t="shared" si="98"/>
      </c>
      <c r="EV28" s="66">
        <f t="shared" si="98"/>
      </c>
      <c r="EW28" s="66">
        <f t="shared" si="98"/>
      </c>
      <c r="EX28" s="66">
        <f t="shared" si="98"/>
      </c>
      <c r="EY28" s="66">
        <f t="shared" si="98"/>
      </c>
      <c r="EZ28" s="66">
        <f t="shared" si="98"/>
      </c>
      <c r="FA28" s="66">
        <f t="shared" si="98"/>
      </c>
      <c r="FB28" s="66">
        <f t="shared" si="98"/>
      </c>
      <c r="FC28" s="66">
        <f t="shared" si="98"/>
      </c>
      <c r="FD28" s="66">
        <f t="shared" si="98"/>
      </c>
      <c r="FE28" s="66">
        <f t="shared" si="98"/>
      </c>
      <c r="FF28" s="66">
        <f t="shared" si="98"/>
      </c>
      <c r="FG28" s="66">
        <f t="shared" si="98"/>
      </c>
      <c r="FH28" s="66">
        <f t="shared" si="98"/>
      </c>
      <c r="FI28" s="66">
        <f t="shared" si="98"/>
      </c>
      <c r="FJ28" s="66">
        <f t="shared" si="98"/>
      </c>
      <c r="FK28" s="66">
        <f t="shared" si="98"/>
      </c>
      <c r="FL28" s="66">
        <f t="shared" si="98"/>
      </c>
      <c r="FM28" s="66">
        <f t="shared" si="98"/>
      </c>
      <c r="FN28" s="66">
        <f t="shared" si="98"/>
      </c>
      <c r="FO28" s="66">
        <f t="shared" si="98"/>
      </c>
      <c r="FP28" s="66">
        <f t="shared" si="98"/>
      </c>
      <c r="FQ28" s="66">
        <f t="shared" si="98"/>
      </c>
      <c r="FR28" s="66">
        <f t="shared" si="98"/>
      </c>
      <c r="FS28" s="66">
        <f t="shared" si="98"/>
      </c>
      <c r="FT28" s="66">
        <f t="shared" si="98"/>
      </c>
      <c r="FU28" s="66">
        <f t="shared" si="98"/>
      </c>
      <c r="FV28" s="66">
        <f t="shared" si="98"/>
      </c>
      <c r="FW28" s="66">
        <f t="shared" si="98"/>
      </c>
      <c r="FX28" s="66">
        <f t="shared" si="98"/>
      </c>
      <c r="FY28" s="66">
        <f t="shared" si="98"/>
      </c>
      <c r="FZ28" s="66">
        <f t="shared" si="98"/>
      </c>
      <c r="GA28" s="66">
        <f t="shared" si="98"/>
      </c>
      <c r="GB28" s="66">
        <f t="shared" si="98"/>
      </c>
      <c r="GC28" s="66">
        <f t="shared" si="98"/>
      </c>
      <c r="GD28" s="66">
        <f t="shared" si="98"/>
      </c>
      <c r="GE28" s="66">
        <f t="shared" si="98"/>
      </c>
      <c r="GF28" s="66">
        <f t="shared" si="98"/>
      </c>
      <c r="GG28" s="66">
        <f t="shared" si="98"/>
      </c>
      <c r="GH28" s="66">
        <f t="shared" si="98"/>
      </c>
      <c r="GI28" s="66">
        <f t="shared" si="98"/>
      </c>
      <c r="GJ28" s="66">
        <f t="shared" si="98"/>
      </c>
      <c r="GK28" s="66">
        <f t="shared" si="98"/>
      </c>
      <c r="GL28" s="66">
        <f t="shared" si="98"/>
      </c>
      <c r="GM28" s="66">
        <f t="shared" si="98"/>
      </c>
      <c r="GN28" s="66">
        <f t="shared" si="98"/>
      </c>
      <c r="GO28" s="66">
        <f t="shared" si="98"/>
      </c>
      <c r="GP28" s="66">
        <f t="shared" si="98"/>
      </c>
    </row>
    <row r="29" spans="2:198" ht="11.25" customHeight="1" hidden="1">
      <c r="B29" s="264"/>
      <c r="C29" s="239"/>
      <c r="D29" s="64"/>
      <c r="E29" s="242"/>
      <c r="F29" s="65"/>
      <c r="G29" s="138"/>
      <c r="H29" s="66">
        <f>IF(H28="","",H28*H7)</f>
      </c>
      <c r="I29" s="66">
        <f aca="true" t="shared" si="99" ref="I29:BT29">IF(I28="","",I28*I7)</f>
      </c>
      <c r="J29" s="66">
        <f t="shared" si="99"/>
      </c>
      <c r="K29" s="66">
        <f t="shared" si="99"/>
      </c>
      <c r="L29" s="66">
        <f t="shared" si="99"/>
      </c>
      <c r="M29" s="66">
        <f t="shared" si="99"/>
      </c>
      <c r="N29" s="66">
        <f t="shared" si="99"/>
      </c>
      <c r="O29" s="66">
        <f t="shared" si="99"/>
      </c>
      <c r="P29" s="66">
        <f t="shared" si="99"/>
      </c>
      <c r="Q29" s="66">
        <f t="shared" si="99"/>
      </c>
      <c r="R29" s="66">
        <f t="shared" si="99"/>
      </c>
      <c r="S29" s="66">
        <f t="shared" si="99"/>
      </c>
      <c r="T29" s="66">
        <f t="shared" si="99"/>
      </c>
      <c r="U29" s="66">
        <f t="shared" si="99"/>
      </c>
      <c r="V29" s="66">
        <f t="shared" si="99"/>
      </c>
      <c r="W29" s="66">
        <f t="shared" si="99"/>
      </c>
      <c r="X29" s="66">
        <f t="shared" si="99"/>
      </c>
      <c r="Y29" s="66">
        <f t="shared" si="99"/>
      </c>
      <c r="Z29" s="66">
        <f t="shared" si="99"/>
      </c>
      <c r="AA29" s="66">
        <f t="shared" si="99"/>
      </c>
      <c r="AB29" s="66">
        <f t="shared" si="99"/>
      </c>
      <c r="AC29" s="66">
        <f t="shared" si="99"/>
      </c>
      <c r="AD29" s="66">
        <f t="shared" si="99"/>
      </c>
      <c r="AE29" s="66">
        <f t="shared" si="99"/>
      </c>
      <c r="AF29" s="66">
        <f t="shared" si="99"/>
      </c>
      <c r="AG29" s="66">
        <f t="shared" si="99"/>
      </c>
      <c r="AH29" s="66">
        <f t="shared" si="99"/>
      </c>
      <c r="AI29" s="66">
        <f t="shared" si="99"/>
      </c>
      <c r="AJ29" s="66">
        <f t="shared" si="99"/>
      </c>
      <c r="AK29" s="66">
        <f t="shared" si="99"/>
      </c>
      <c r="AL29" s="66">
        <f t="shared" si="99"/>
      </c>
      <c r="AM29" s="66">
        <f t="shared" si="99"/>
      </c>
      <c r="AN29" s="66">
        <f t="shared" si="99"/>
      </c>
      <c r="AO29" s="66">
        <f t="shared" si="99"/>
      </c>
      <c r="AP29" s="66">
        <f t="shared" si="99"/>
      </c>
      <c r="AQ29" s="66">
        <f t="shared" si="99"/>
      </c>
      <c r="AR29" s="66">
        <f t="shared" si="99"/>
      </c>
      <c r="AS29" s="66">
        <f t="shared" si="99"/>
      </c>
      <c r="AT29" s="66">
        <f t="shared" si="99"/>
      </c>
      <c r="AU29" s="66">
        <f t="shared" si="99"/>
      </c>
      <c r="AV29" s="66">
        <f t="shared" si="99"/>
      </c>
      <c r="AW29" s="66">
        <f t="shared" si="99"/>
      </c>
      <c r="AX29" s="66">
        <f t="shared" si="99"/>
      </c>
      <c r="AY29" s="66">
        <f t="shared" si="99"/>
      </c>
      <c r="AZ29" s="66">
        <f t="shared" si="99"/>
      </c>
      <c r="BA29" s="66">
        <f t="shared" si="99"/>
      </c>
      <c r="BB29" s="66">
        <f t="shared" si="99"/>
      </c>
      <c r="BC29" s="66">
        <f t="shared" si="99"/>
      </c>
      <c r="BD29" s="66">
        <f t="shared" si="99"/>
      </c>
      <c r="BE29" s="66">
        <f t="shared" si="99"/>
      </c>
      <c r="BF29" s="66">
        <f t="shared" si="99"/>
      </c>
      <c r="BG29" s="66">
        <f t="shared" si="99"/>
      </c>
      <c r="BH29" s="66">
        <f t="shared" si="99"/>
      </c>
      <c r="BI29" s="66">
        <f t="shared" si="99"/>
      </c>
      <c r="BJ29" s="66">
        <f t="shared" si="99"/>
      </c>
      <c r="BK29" s="66">
        <f t="shared" si="99"/>
      </c>
      <c r="BL29" s="66">
        <f t="shared" si="99"/>
      </c>
      <c r="BM29" s="66">
        <f t="shared" si="99"/>
      </c>
      <c r="BN29" s="66">
        <f t="shared" si="99"/>
      </c>
      <c r="BO29" s="66">
        <f t="shared" si="99"/>
      </c>
      <c r="BP29" s="66">
        <f t="shared" si="99"/>
      </c>
      <c r="BQ29" s="66">
        <f t="shared" si="99"/>
      </c>
      <c r="BR29" s="66">
        <f t="shared" si="99"/>
      </c>
      <c r="BS29" s="66">
        <f t="shared" si="99"/>
      </c>
      <c r="BT29" s="66">
        <f t="shared" si="99"/>
      </c>
      <c r="BU29" s="66">
        <f aca="true" t="shared" si="100" ref="BU29:EF29">IF(BU28="","",BU28*BU7)</f>
      </c>
      <c r="BV29" s="66">
        <f t="shared" si="100"/>
      </c>
      <c r="BW29" s="66">
        <f t="shared" si="100"/>
      </c>
      <c r="BX29" s="66">
        <f t="shared" si="100"/>
      </c>
      <c r="BY29" s="66">
        <f t="shared" si="100"/>
      </c>
      <c r="BZ29" s="66">
        <f t="shared" si="100"/>
      </c>
      <c r="CA29" s="66">
        <f t="shared" si="100"/>
      </c>
      <c r="CB29" s="66">
        <f t="shared" si="100"/>
      </c>
      <c r="CC29" s="66">
        <f t="shared" si="100"/>
      </c>
      <c r="CD29" s="66">
        <f t="shared" si="100"/>
      </c>
      <c r="CE29" s="66">
        <f t="shared" si="100"/>
      </c>
      <c r="CF29" s="66">
        <f t="shared" si="100"/>
      </c>
      <c r="CG29" s="66">
        <f t="shared" si="100"/>
      </c>
      <c r="CH29" s="66">
        <f t="shared" si="100"/>
      </c>
      <c r="CI29" s="66">
        <f t="shared" si="100"/>
      </c>
      <c r="CJ29" s="66">
        <f t="shared" si="100"/>
      </c>
      <c r="CK29" s="66">
        <f t="shared" si="100"/>
      </c>
      <c r="CL29" s="66">
        <f t="shared" si="100"/>
      </c>
      <c r="CM29" s="66">
        <f t="shared" si="100"/>
      </c>
      <c r="CN29" s="66">
        <f t="shared" si="100"/>
      </c>
      <c r="CO29" s="66">
        <f t="shared" si="100"/>
      </c>
      <c r="CP29" s="66">
        <f t="shared" si="100"/>
      </c>
      <c r="CQ29" s="66">
        <f t="shared" si="100"/>
      </c>
      <c r="CR29" s="66">
        <f t="shared" si="100"/>
      </c>
      <c r="CS29" s="66">
        <f t="shared" si="100"/>
      </c>
      <c r="CT29" s="66">
        <f t="shared" si="100"/>
      </c>
      <c r="CU29" s="66">
        <f t="shared" si="100"/>
      </c>
      <c r="CV29" s="66">
        <f t="shared" si="100"/>
      </c>
      <c r="CW29" s="66">
        <f t="shared" si="100"/>
      </c>
      <c r="CX29" s="66">
        <f t="shared" si="100"/>
      </c>
      <c r="CY29" s="66">
        <f t="shared" si="100"/>
      </c>
      <c r="CZ29" s="66">
        <f t="shared" si="100"/>
      </c>
      <c r="DA29" s="66">
        <f t="shared" si="100"/>
      </c>
      <c r="DB29" s="66">
        <f t="shared" si="100"/>
      </c>
      <c r="DC29" s="66">
        <f t="shared" si="100"/>
      </c>
      <c r="DD29" s="66">
        <f t="shared" si="100"/>
      </c>
      <c r="DE29" s="66">
        <f t="shared" si="100"/>
      </c>
      <c r="DF29" s="66">
        <f t="shared" si="100"/>
      </c>
      <c r="DG29" s="66">
        <f t="shared" si="100"/>
      </c>
      <c r="DH29" s="66">
        <f t="shared" si="100"/>
      </c>
      <c r="DI29" s="66">
        <f t="shared" si="100"/>
      </c>
      <c r="DJ29" s="66">
        <f t="shared" si="100"/>
      </c>
      <c r="DK29" s="66">
        <f t="shared" si="100"/>
      </c>
      <c r="DL29" s="66">
        <f t="shared" si="100"/>
      </c>
      <c r="DM29" s="66">
        <f t="shared" si="100"/>
      </c>
      <c r="DN29" s="66">
        <f t="shared" si="100"/>
      </c>
      <c r="DO29" s="66">
        <f t="shared" si="100"/>
      </c>
      <c r="DP29" s="66">
        <f t="shared" si="100"/>
      </c>
      <c r="DQ29" s="66">
        <f t="shared" si="100"/>
      </c>
      <c r="DR29" s="66">
        <f t="shared" si="100"/>
      </c>
      <c r="DS29" s="66">
        <f t="shared" si="100"/>
      </c>
      <c r="DT29" s="66">
        <f t="shared" si="100"/>
      </c>
      <c r="DU29" s="66">
        <f t="shared" si="100"/>
      </c>
      <c r="DV29" s="66">
        <f t="shared" si="100"/>
      </c>
      <c r="DW29" s="66">
        <f t="shared" si="100"/>
      </c>
      <c r="DX29" s="66">
        <f t="shared" si="100"/>
      </c>
      <c r="DY29" s="66">
        <f t="shared" si="100"/>
      </c>
      <c r="DZ29" s="66">
        <f t="shared" si="100"/>
      </c>
      <c r="EA29" s="66">
        <f t="shared" si="100"/>
      </c>
      <c r="EB29" s="66">
        <f t="shared" si="100"/>
      </c>
      <c r="EC29" s="66">
        <f t="shared" si="100"/>
      </c>
      <c r="ED29" s="66">
        <f t="shared" si="100"/>
      </c>
      <c r="EE29" s="66">
        <f t="shared" si="100"/>
      </c>
      <c r="EF29" s="66">
        <f t="shared" si="100"/>
      </c>
      <c r="EG29" s="66">
        <f aca="true" t="shared" si="101" ref="EG29:GP29">IF(EG28="","",EG28*EG7)</f>
      </c>
      <c r="EH29" s="66">
        <f t="shared" si="101"/>
      </c>
      <c r="EI29" s="66">
        <f t="shared" si="101"/>
      </c>
      <c r="EJ29" s="66">
        <f t="shared" si="101"/>
      </c>
      <c r="EK29" s="66">
        <f t="shared" si="101"/>
      </c>
      <c r="EL29" s="66">
        <f t="shared" si="101"/>
      </c>
      <c r="EM29" s="66">
        <f t="shared" si="101"/>
      </c>
      <c r="EN29" s="66">
        <f t="shared" si="101"/>
      </c>
      <c r="EO29" s="66">
        <f t="shared" si="101"/>
      </c>
      <c r="EP29" s="66">
        <f t="shared" si="101"/>
      </c>
      <c r="EQ29" s="66">
        <f t="shared" si="101"/>
      </c>
      <c r="ER29" s="66">
        <f t="shared" si="101"/>
      </c>
      <c r="ES29" s="66">
        <f t="shared" si="101"/>
      </c>
      <c r="ET29" s="66">
        <f t="shared" si="101"/>
      </c>
      <c r="EU29" s="66">
        <f t="shared" si="101"/>
      </c>
      <c r="EV29" s="66">
        <f t="shared" si="101"/>
      </c>
      <c r="EW29" s="66">
        <f t="shared" si="101"/>
      </c>
      <c r="EX29" s="66">
        <f t="shared" si="101"/>
      </c>
      <c r="EY29" s="66">
        <f t="shared" si="101"/>
      </c>
      <c r="EZ29" s="66">
        <f t="shared" si="101"/>
      </c>
      <c r="FA29" s="66">
        <f t="shared" si="101"/>
      </c>
      <c r="FB29" s="66">
        <f t="shared" si="101"/>
      </c>
      <c r="FC29" s="66">
        <f t="shared" si="101"/>
      </c>
      <c r="FD29" s="66">
        <f t="shared" si="101"/>
      </c>
      <c r="FE29" s="66">
        <f t="shared" si="101"/>
      </c>
      <c r="FF29" s="66">
        <f t="shared" si="101"/>
      </c>
      <c r="FG29" s="66">
        <f t="shared" si="101"/>
      </c>
      <c r="FH29" s="66">
        <f t="shared" si="101"/>
      </c>
      <c r="FI29" s="66">
        <f t="shared" si="101"/>
      </c>
      <c r="FJ29" s="66">
        <f t="shared" si="101"/>
      </c>
      <c r="FK29" s="66">
        <f t="shared" si="101"/>
      </c>
      <c r="FL29" s="66">
        <f t="shared" si="101"/>
      </c>
      <c r="FM29" s="66">
        <f t="shared" si="101"/>
      </c>
      <c r="FN29" s="66">
        <f t="shared" si="101"/>
      </c>
      <c r="FO29" s="66">
        <f t="shared" si="101"/>
      </c>
      <c r="FP29" s="66">
        <f t="shared" si="101"/>
      </c>
      <c r="FQ29" s="66">
        <f t="shared" si="101"/>
      </c>
      <c r="FR29" s="66">
        <f t="shared" si="101"/>
      </c>
      <c r="FS29" s="66">
        <f t="shared" si="101"/>
      </c>
      <c r="FT29" s="66">
        <f t="shared" si="101"/>
      </c>
      <c r="FU29" s="66">
        <f t="shared" si="101"/>
      </c>
      <c r="FV29" s="66">
        <f t="shared" si="101"/>
      </c>
      <c r="FW29" s="66">
        <f t="shared" si="101"/>
      </c>
      <c r="FX29" s="66">
        <f t="shared" si="101"/>
      </c>
      <c r="FY29" s="66">
        <f t="shared" si="101"/>
      </c>
      <c r="FZ29" s="66">
        <f t="shared" si="101"/>
      </c>
      <c r="GA29" s="66">
        <f t="shared" si="101"/>
      </c>
      <c r="GB29" s="66">
        <f t="shared" si="101"/>
      </c>
      <c r="GC29" s="66">
        <f t="shared" si="101"/>
      </c>
      <c r="GD29" s="66">
        <f t="shared" si="101"/>
      </c>
      <c r="GE29" s="66">
        <f t="shared" si="101"/>
      </c>
      <c r="GF29" s="66">
        <f t="shared" si="101"/>
      </c>
      <c r="GG29" s="66">
        <f t="shared" si="101"/>
      </c>
      <c r="GH29" s="66">
        <f t="shared" si="101"/>
      </c>
      <c r="GI29" s="66">
        <f t="shared" si="101"/>
      </c>
      <c r="GJ29" s="66">
        <f t="shared" si="101"/>
      </c>
      <c r="GK29" s="66">
        <f t="shared" si="101"/>
      </c>
      <c r="GL29" s="66">
        <f t="shared" si="101"/>
      </c>
      <c r="GM29" s="66">
        <f t="shared" si="101"/>
      </c>
      <c r="GN29" s="66">
        <f t="shared" si="101"/>
      </c>
      <c r="GO29" s="66">
        <f t="shared" si="101"/>
      </c>
      <c r="GP29" s="66">
        <f t="shared" si="101"/>
      </c>
    </row>
    <row r="30" spans="2:198" ht="12">
      <c r="B30" s="264"/>
      <c r="C30" s="239"/>
      <c r="D30" s="64" t="s">
        <v>15</v>
      </c>
      <c r="E30" s="242"/>
      <c r="F30" s="65">
        <f>SUM(H31:GP31)</f>
        <v>0</v>
      </c>
      <c r="G30" s="138"/>
      <c r="H30" s="66">
        <f>IF(H68="","",IF(ISERROR(MID(H80,FIND(" ",H80),10)*1),"",MID(H80,FIND(" ",H80),10)*1))</f>
      </c>
      <c r="I30" s="66">
        <f aca="true" t="shared" si="102" ref="I30:BT30">IF(I68="","",IF(ISERROR(MID(I80,FIND(" ",I80),10)*1),"",MID(I80,FIND(" ",I80),10)*1))</f>
      </c>
      <c r="J30" s="66">
        <f t="shared" si="102"/>
      </c>
      <c r="K30" s="66">
        <f t="shared" si="102"/>
      </c>
      <c r="L30" s="66">
        <f t="shared" si="102"/>
      </c>
      <c r="M30" s="66">
        <f t="shared" si="102"/>
      </c>
      <c r="N30" s="66">
        <f t="shared" si="102"/>
      </c>
      <c r="O30" s="66">
        <f t="shared" si="102"/>
      </c>
      <c r="P30" s="66">
        <f t="shared" si="102"/>
      </c>
      <c r="Q30" s="66">
        <f t="shared" si="102"/>
      </c>
      <c r="R30" s="66">
        <f t="shared" si="102"/>
      </c>
      <c r="S30" s="66">
        <f t="shared" si="102"/>
      </c>
      <c r="T30" s="66">
        <f t="shared" si="102"/>
      </c>
      <c r="U30" s="66">
        <f t="shared" si="102"/>
      </c>
      <c r="V30" s="66">
        <f t="shared" si="102"/>
      </c>
      <c r="W30" s="66">
        <f t="shared" si="102"/>
      </c>
      <c r="X30" s="66">
        <f t="shared" si="102"/>
      </c>
      <c r="Y30" s="66">
        <f t="shared" si="102"/>
      </c>
      <c r="Z30" s="66">
        <f t="shared" si="102"/>
      </c>
      <c r="AA30" s="66">
        <f t="shared" si="102"/>
      </c>
      <c r="AB30" s="66">
        <f t="shared" si="102"/>
      </c>
      <c r="AC30" s="66">
        <f t="shared" si="102"/>
      </c>
      <c r="AD30" s="66">
        <f t="shared" si="102"/>
      </c>
      <c r="AE30" s="66">
        <f t="shared" si="102"/>
      </c>
      <c r="AF30" s="66">
        <f t="shared" si="102"/>
      </c>
      <c r="AG30" s="66">
        <f t="shared" si="102"/>
      </c>
      <c r="AH30" s="66">
        <f t="shared" si="102"/>
      </c>
      <c r="AI30" s="66">
        <f t="shared" si="102"/>
      </c>
      <c r="AJ30" s="66">
        <f t="shared" si="102"/>
      </c>
      <c r="AK30" s="66">
        <f t="shared" si="102"/>
      </c>
      <c r="AL30" s="66">
        <f t="shared" si="102"/>
      </c>
      <c r="AM30" s="66">
        <f t="shared" si="102"/>
      </c>
      <c r="AN30" s="66">
        <f t="shared" si="102"/>
      </c>
      <c r="AO30" s="66">
        <f t="shared" si="102"/>
      </c>
      <c r="AP30" s="66">
        <f t="shared" si="102"/>
      </c>
      <c r="AQ30" s="66">
        <f t="shared" si="102"/>
      </c>
      <c r="AR30" s="66">
        <f t="shared" si="102"/>
      </c>
      <c r="AS30" s="66">
        <f t="shared" si="102"/>
      </c>
      <c r="AT30" s="66">
        <f t="shared" si="102"/>
      </c>
      <c r="AU30" s="66">
        <f t="shared" si="102"/>
      </c>
      <c r="AV30" s="66">
        <f t="shared" si="102"/>
      </c>
      <c r="AW30" s="66">
        <f t="shared" si="102"/>
      </c>
      <c r="AX30" s="66">
        <f t="shared" si="102"/>
      </c>
      <c r="AY30" s="66">
        <f t="shared" si="102"/>
      </c>
      <c r="AZ30" s="66">
        <f t="shared" si="102"/>
      </c>
      <c r="BA30" s="66">
        <f t="shared" si="102"/>
      </c>
      <c r="BB30" s="66">
        <f t="shared" si="102"/>
      </c>
      <c r="BC30" s="66">
        <f t="shared" si="102"/>
      </c>
      <c r="BD30" s="66">
        <f t="shared" si="102"/>
      </c>
      <c r="BE30" s="66">
        <f t="shared" si="102"/>
      </c>
      <c r="BF30" s="66">
        <f t="shared" si="102"/>
      </c>
      <c r="BG30" s="66">
        <f t="shared" si="102"/>
      </c>
      <c r="BH30" s="66">
        <f t="shared" si="102"/>
      </c>
      <c r="BI30" s="66">
        <f t="shared" si="102"/>
      </c>
      <c r="BJ30" s="66">
        <f t="shared" si="102"/>
      </c>
      <c r="BK30" s="66">
        <f t="shared" si="102"/>
      </c>
      <c r="BL30" s="66">
        <f t="shared" si="102"/>
      </c>
      <c r="BM30" s="66">
        <f t="shared" si="102"/>
      </c>
      <c r="BN30" s="66">
        <f t="shared" si="102"/>
      </c>
      <c r="BO30" s="66">
        <f t="shared" si="102"/>
      </c>
      <c r="BP30" s="66">
        <f t="shared" si="102"/>
      </c>
      <c r="BQ30" s="66">
        <f t="shared" si="102"/>
      </c>
      <c r="BR30" s="66">
        <f t="shared" si="102"/>
      </c>
      <c r="BS30" s="66">
        <f t="shared" si="102"/>
      </c>
      <c r="BT30" s="66">
        <f t="shared" si="102"/>
      </c>
      <c r="BU30" s="66">
        <f aca="true" t="shared" si="103" ref="BU30:EF30">IF(BU68="","",IF(ISERROR(MID(BU80,FIND(" ",BU80),10)*1),"",MID(BU80,FIND(" ",BU80),10)*1))</f>
      </c>
      <c r="BV30" s="66">
        <f t="shared" si="103"/>
      </c>
      <c r="BW30" s="66">
        <f t="shared" si="103"/>
      </c>
      <c r="BX30" s="66">
        <f t="shared" si="103"/>
      </c>
      <c r="BY30" s="66">
        <f t="shared" si="103"/>
      </c>
      <c r="BZ30" s="66">
        <f t="shared" si="103"/>
      </c>
      <c r="CA30" s="66">
        <f t="shared" si="103"/>
      </c>
      <c r="CB30" s="66">
        <f t="shared" si="103"/>
      </c>
      <c r="CC30" s="66">
        <f t="shared" si="103"/>
      </c>
      <c r="CD30" s="66">
        <f t="shared" si="103"/>
      </c>
      <c r="CE30" s="66">
        <f t="shared" si="103"/>
      </c>
      <c r="CF30" s="66">
        <f t="shared" si="103"/>
      </c>
      <c r="CG30" s="66">
        <f t="shared" si="103"/>
      </c>
      <c r="CH30" s="66">
        <f t="shared" si="103"/>
      </c>
      <c r="CI30" s="66">
        <f t="shared" si="103"/>
      </c>
      <c r="CJ30" s="66">
        <f t="shared" si="103"/>
      </c>
      <c r="CK30" s="66">
        <f t="shared" si="103"/>
      </c>
      <c r="CL30" s="66">
        <f t="shared" si="103"/>
      </c>
      <c r="CM30" s="66">
        <f t="shared" si="103"/>
      </c>
      <c r="CN30" s="66">
        <f t="shared" si="103"/>
      </c>
      <c r="CO30" s="66">
        <f t="shared" si="103"/>
      </c>
      <c r="CP30" s="66">
        <f t="shared" si="103"/>
      </c>
      <c r="CQ30" s="66">
        <f t="shared" si="103"/>
      </c>
      <c r="CR30" s="66">
        <f t="shared" si="103"/>
      </c>
      <c r="CS30" s="66">
        <f t="shared" si="103"/>
      </c>
      <c r="CT30" s="66">
        <f t="shared" si="103"/>
      </c>
      <c r="CU30" s="66">
        <f t="shared" si="103"/>
      </c>
      <c r="CV30" s="66">
        <f t="shared" si="103"/>
      </c>
      <c r="CW30" s="66">
        <f t="shared" si="103"/>
      </c>
      <c r="CX30" s="66">
        <f t="shared" si="103"/>
      </c>
      <c r="CY30" s="66">
        <f t="shared" si="103"/>
      </c>
      <c r="CZ30" s="66">
        <f t="shared" si="103"/>
      </c>
      <c r="DA30" s="66">
        <f t="shared" si="103"/>
      </c>
      <c r="DB30" s="66">
        <f t="shared" si="103"/>
      </c>
      <c r="DC30" s="66">
        <f t="shared" si="103"/>
      </c>
      <c r="DD30" s="66">
        <f t="shared" si="103"/>
      </c>
      <c r="DE30" s="66">
        <f t="shared" si="103"/>
      </c>
      <c r="DF30" s="66">
        <f t="shared" si="103"/>
      </c>
      <c r="DG30" s="66">
        <f t="shared" si="103"/>
      </c>
      <c r="DH30" s="66">
        <f t="shared" si="103"/>
      </c>
      <c r="DI30" s="66">
        <f t="shared" si="103"/>
      </c>
      <c r="DJ30" s="66">
        <f t="shared" si="103"/>
      </c>
      <c r="DK30" s="66">
        <f t="shared" si="103"/>
      </c>
      <c r="DL30" s="66">
        <f t="shared" si="103"/>
      </c>
      <c r="DM30" s="66">
        <f t="shared" si="103"/>
      </c>
      <c r="DN30" s="66">
        <f t="shared" si="103"/>
      </c>
      <c r="DO30" s="66">
        <f t="shared" si="103"/>
      </c>
      <c r="DP30" s="66">
        <f t="shared" si="103"/>
      </c>
      <c r="DQ30" s="66">
        <f t="shared" si="103"/>
      </c>
      <c r="DR30" s="66">
        <f t="shared" si="103"/>
      </c>
      <c r="DS30" s="66">
        <f t="shared" si="103"/>
      </c>
      <c r="DT30" s="66">
        <f t="shared" si="103"/>
      </c>
      <c r="DU30" s="66">
        <f t="shared" si="103"/>
      </c>
      <c r="DV30" s="66">
        <f t="shared" si="103"/>
      </c>
      <c r="DW30" s="66">
        <f t="shared" si="103"/>
      </c>
      <c r="DX30" s="66">
        <f t="shared" si="103"/>
      </c>
      <c r="DY30" s="66">
        <f t="shared" si="103"/>
      </c>
      <c r="DZ30" s="66">
        <f t="shared" si="103"/>
      </c>
      <c r="EA30" s="66">
        <f t="shared" si="103"/>
      </c>
      <c r="EB30" s="66">
        <f t="shared" si="103"/>
      </c>
      <c r="EC30" s="66">
        <f t="shared" si="103"/>
      </c>
      <c r="ED30" s="66">
        <f t="shared" si="103"/>
      </c>
      <c r="EE30" s="66">
        <f t="shared" si="103"/>
      </c>
      <c r="EF30" s="66">
        <f t="shared" si="103"/>
      </c>
      <c r="EG30" s="66">
        <f aca="true" t="shared" si="104" ref="EG30:GP30">IF(EG68="","",IF(ISERROR(MID(EG80,FIND(" ",EG80),10)*1),"",MID(EG80,FIND(" ",EG80),10)*1))</f>
      </c>
      <c r="EH30" s="66">
        <f t="shared" si="104"/>
      </c>
      <c r="EI30" s="66">
        <f t="shared" si="104"/>
      </c>
      <c r="EJ30" s="66">
        <f t="shared" si="104"/>
      </c>
      <c r="EK30" s="66">
        <f t="shared" si="104"/>
      </c>
      <c r="EL30" s="66">
        <f t="shared" si="104"/>
      </c>
      <c r="EM30" s="66">
        <f t="shared" si="104"/>
      </c>
      <c r="EN30" s="66">
        <f t="shared" si="104"/>
      </c>
      <c r="EO30" s="66">
        <f t="shared" si="104"/>
      </c>
      <c r="EP30" s="66">
        <f t="shared" si="104"/>
      </c>
      <c r="EQ30" s="66">
        <f t="shared" si="104"/>
      </c>
      <c r="ER30" s="66">
        <f t="shared" si="104"/>
      </c>
      <c r="ES30" s="66">
        <f t="shared" si="104"/>
      </c>
      <c r="ET30" s="66">
        <f t="shared" si="104"/>
      </c>
      <c r="EU30" s="66">
        <f t="shared" si="104"/>
      </c>
      <c r="EV30" s="66">
        <f t="shared" si="104"/>
      </c>
      <c r="EW30" s="66">
        <f t="shared" si="104"/>
      </c>
      <c r="EX30" s="66">
        <f t="shared" si="104"/>
      </c>
      <c r="EY30" s="66">
        <f t="shared" si="104"/>
      </c>
      <c r="EZ30" s="66">
        <f t="shared" si="104"/>
      </c>
      <c r="FA30" s="66">
        <f t="shared" si="104"/>
      </c>
      <c r="FB30" s="66">
        <f t="shared" si="104"/>
      </c>
      <c r="FC30" s="66">
        <f t="shared" si="104"/>
      </c>
      <c r="FD30" s="66">
        <f t="shared" si="104"/>
      </c>
      <c r="FE30" s="66">
        <f t="shared" si="104"/>
      </c>
      <c r="FF30" s="66">
        <f t="shared" si="104"/>
      </c>
      <c r="FG30" s="66">
        <f t="shared" si="104"/>
      </c>
      <c r="FH30" s="66">
        <f t="shared" si="104"/>
      </c>
      <c r="FI30" s="66">
        <f t="shared" si="104"/>
      </c>
      <c r="FJ30" s="66">
        <f t="shared" si="104"/>
      </c>
      <c r="FK30" s="66">
        <f t="shared" si="104"/>
      </c>
      <c r="FL30" s="66">
        <f t="shared" si="104"/>
      </c>
      <c r="FM30" s="66">
        <f t="shared" si="104"/>
      </c>
      <c r="FN30" s="66">
        <f t="shared" si="104"/>
      </c>
      <c r="FO30" s="66">
        <f t="shared" si="104"/>
      </c>
      <c r="FP30" s="66">
        <f t="shared" si="104"/>
      </c>
      <c r="FQ30" s="66">
        <f t="shared" si="104"/>
      </c>
      <c r="FR30" s="66">
        <f t="shared" si="104"/>
      </c>
      <c r="FS30" s="66">
        <f t="shared" si="104"/>
      </c>
      <c r="FT30" s="66">
        <f t="shared" si="104"/>
      </c>
      <c r="FU30" s="66">
        <f t="shared" si="104"/>
      </c>
      <c r="FV30" s="66">
        <f t="shared" si="104"/>
      </c>
      <c r="FW30" s="66">
        <f t="shared" si="104"/>
      </c>
      <c r="FX30" s="66">
        <f t="shared" si="104"/>
      </c>
      <c r="FY30" s="66">
        <f t="shared" si="104"/>
      </c>
      <c r="FZ30" s="66">
        <f t="shared" si="104"/>
      </c>
      <c r="GA30" s="66">
        <f t="shared" si="104"/>
      </c>
      <c r="GB30" s="66">
        <f t="shared" si="104"/>
      </c>
      <c r="GC30" s="66">
        <f t="shared" si="104"/>
      </c>
      <c r="GD30" s="66">
        <f t="shared" si="104"/>
      </c>
      <c r="GE30" s="66">
        <f t="shared" si="104"/>
      </c>
      <c r="GF30" s="66">
        <f t="shared" si="104"/>
      </c>
      <c r="GG30" s="66">
        <f t="shared" si="104"/>
      </c>
      <c r="GH30" s="66">
        <f t="shared" si="104"/>
      </c>
      <c r="GI30" s="66">
        <f t="shared" si="104"/>
      </c>
      <c r="GJ30" s="66">
        <f t="shared" si="104"/>
      </c>
      <c r="GK30" s="66">
        <f t="shared" si="104"/>
      </c>
      <c r="GL30" s="66">
        <f t="shared" si="104"/>
      </c>
      <c r="GM30" s="66">
        <f t="shared" si="104"/>
      </c>
      <c r="GN30" s="66">
        <f t="shared" si="104"/>
      </c>
      <c r="GO30" s="66">
        <f t="shared" si="104"/>
      </c>
      <c r="GP30" s="66">
        <f t="shared" si="104"/>
      </c>
    </row>
    <row r="31" spans="2:198" ht="11.25" customHeight="1" hidden="1">
      <c r="B31" s="264"/>
      <c r="C31" s="239"/>
      <c r="D31" s="64"/>
      <c r="E31" s="242"/>
      <c r="F31" s="65"/>
      <c r="G31" s="138"/>
      <c r="H31" s="67">
        <f>IF(H30="","",H30*H7)</f>
      </c>
      <c r="I31" s="67">
        <f aca="true" t="shared" si="105" ref="I31:BT31">IF(I30="","",I30*I7)</f>
      </c>
      <c r="J31" s="67">
        <f t="shared" si="105"/>
      </c>
      <c r="K31" s="67">
        <f t="shared" si="105"/>
      </c>
      <c r="L31" s="67">
        <f t="shared" si="105"/>
      </c>
      <c r="M31" s="67">
        <f t="shared" si="105"/>
      </c>
      <c r="N31" s="67">
        <f t="shared" si="105"/>
      </c>
      <c r="O31" s="67">
        <f t="shared" si="105"/>
      </c>
      <c r="P31" s="67">
        <f t="shared" si="105"/>
      </c>
      <c r="Q31" s="67">
        <f t="shared" si="105"/>
      </c>
      <c r="R31" s="67">
        <f t="shared" si="105"/>
      </c>
      <c r="S31" s="67">
        <f t="shared" si="105"/>
      </c>
      <c r="T31" s="67">
        <f t="shared" si="105"/>
      </c>
      <c r="U31" s="67">
        <f t="shared" si="105"/>
      </c>
      <c r="V31" s="67">
        <f t="shared" si="105"/>
      </c>
      <c r="W31" s="67">
        <f t="shared" si="105"/>
      </c>
      <c r="X31" s="67">
        <f t="shared" si="105"/>
      </c>
      <c r="Y31" s="67">
        <f t="shared" si="105"/>
      </c>
      <c r="Z31" s="67">
        <f t="shared" si="105"/>
      </c>
      <c r="AA31" s="67">
        <f t="shared" si="105"/>
      </c>
      <c r="AB31" s="67">
        <f t="shared" si="105"/>
      </c>
      <c r="AC31" s="67">
        <f t="shared" si="105"/>
      </c>
      <c r="AD31" s="67">
        <f t="shared" si="105"/>
      </c>
      <c r="AE31" s="67">
        <f t="shared" si="105"/>
      </c>
      <c r="AF31" s="67">
        <f t="shared" si="105"/>
      </c>
      <c r="AG31" s="67">
        <f t="shared" si="105"/>
      </c>
      <c r="AH31" s="67">
        <f t="shared" si="105"/>
      </c>
      <c r="AI31" s="67">
        <f t="shared" si="105"/>
      </c>
      <c r="AJ31" s="67">
        <f t="shared" si="105"/>
      </c>
      <c r="AK31" s="67">
        <f t="shared" si="105"/>
      </c>
      <c r="AL31" s="67">
        <f t="shared" si="105"/>
      </c>
      <c r="AM31" s="67">
        <f t="shared" si="105"/>
      </c>
      <c r="AN31" s="67">
        <f t="shared" si="105"/>
      </c>
      <c r="AO31" s="67">
        <f t="shared" si="105"/>
      </c>
      <c r="AP31" s="67">
        <f t="shared" si="105"/>
      </c>
      <c r="AQ31" s="67">
        <f t="shared" si="105"/>
      </c>
      <c r="AR31" s="67">
        <f t="shared" si="105"/>
      </c>
      <c r="AS31" s="67">
        <f t="shared" si="105"/>
      </c>
      <c r="AT31" s="67">
        <f t="shared" si="105"/>
      </c>
      <c r="AU31" s="67">
        <f t="shared" si="105"/>
      </c>
      <c r="AV31" s="67">
        <f t="shared" si="105"/>
      </c>
      <c r="AW31" s="67">
        <f t="shared" si="105"/>
      </c>
      <c r="AX31" s="67">
        <f t="shared" si="105"/>
      </c>
      <c r="AY31" s="67">
        <f t="shared" si="105"/>
      </c>
      <c r="AZ31" s="67">
        <f t="shared" si="105"/>
      </c>
      <c r="BA31" s="67">
        <f t="shared" si="105"/>
      </c>
      <c r="BB31" s="67">
        <f t="shared" si="105"/>
      </c>
      <c r="BC31" s="67">
        <f t="shared" si="105"/>
      </c>
      <c r="BD31" s="67">
        <f t="shared" si="105"/>
      </c>
      <c r="BE31" s="67">
        <f t="shared" si="105"/>
      </c>
      <c r="BF31" s="67">
        <f t="shared" si="105"/>
      </c>
      <c r="BG31" s="67">
        <f t="shared" si="105"/>
      </c>
      <c r="BH31" s="67">
        <f t="shared" si="105"/>
      </c>
      <c r="BI31" s="67">
        <f t="shared" si="105"/>
      </c>
      <c r="BJ31" s="67">
        <f t="shared" si="105"/>
      </c>
      <c r="BK31" s="67">
        <f t="shared" si="105"/>
      </c>
      <c r="BL31" s="67">
        <f t="shared" si="105"/>
      </c>
      <c r="BM31" s="67">
        <f t="shared" si="105"/>
      </c>
      <c r="BN31" s="67">
        <f t="shared" si="105"/>
      </c>
      <c r="BO31" s="67">
        <f t="shared" si="105"/>
      </c>
      <c r="BP31" s="67">
        <f t="shared" si="105"/>
      </c>
      <c r="BQ31" s="67">
        <f t="shared" si="105"/>
      </c>
      <c r="BR31" s="67">
        <f t="shared" si="105"/>
      </c>
      <c r="BS31" s="67">
        <f t="shared" si="105"/>
      </c>
      <c r="BT31" s="67">
        <f t="shared" si="105"/>
      </c>
      <c r="BU31" s="67">
        <f aca="true" t="shared" si="106" ref="BU31:EF31">IF(BU30="","",BU30*BU7)</f>
      </c>
      <c r="BV31" s="67">
        <f t="shared" si="106"/>
      </c>
      <c r="BW31" s="67">
        <f t="shared" si="106"/>
      </c>
      <c r="BX31" s="67">
        <f t="shared" si="106"/>
      </c>
      <c r="BY31" s="67">
        <f t="shared" si="106"/>
      </c>
      <c r="BZ31" s="67">
        <f t="shared" si="106"/>
      </c>
      <c r="CA31" s="67">
        <f t="shared" si="106"/>
      </c>
      <c r="CB31" s="67">
        <f t="shared" si="106"/>
      </c>
      <c r="CC31" s="67">
        <f t="shared" si="106"/>
      </c>
      <c r="CD31" s="67">
        <f t="shared" si="106"/>
      </c>
      <c r="CE31" s="67">
        <f t="shared" si="106"/>
      </c>
      <c r="CF31" s="67">
        <f t="shared" si="106"/>
      </c>
      <c r="CG31" s="67">
        <f t="shared" si="106"/>
      </c>
      <c r="CH31" s="67">
        <f t="shared" si="106"/>
      </c>
      <c r="CI31" s="67">
        <f t="shared" si="106"/>
      </c>
      <c r="CJ31" s="67">
        <f t="shared" si="106"/>
      </c>
      <c r="CK31" s="67">
        <f t="shared" si="106"/>
      </c>
      <c r="CL31" s="67">
        <f t="shared" si="106"/>
      </c>
      <c r="CM31" s="67">
        <f t="shared" si="106"/>
      </c>
      <c r="CN31" s="67">
        <f t="shared" si="106"/>
      </c>
      <c r="CO31" s="67">
        <f t="shared" si="106"/>
      </c>
      <c r="CP31" s="67">
        <f t="shared" si="106"/>
      </c>
      <c r="CQ31" s="67">
        <f t="shared" si="106"/>
      </c>
      <c r="CR31" s="67">
        <f t="shared" si="106"/>
      </c>
      <c r="CS31" s="67">
        <f t="shared" si="106"/>
      </c>
      <c r="CT31" s="67">
        <f t="shared" si="106"/>
      </c>
      <c r="CU31" s="67">
        <f t="shared" si="106"/>
      </c>
      <c r="CV31" s="67">
        <f t="shared" si="106"/>
      </c>
      <c r="CW31" s="67">
        <f t="shared" si="106"/>
      </c>
      <c r="CX31" s="67">
        <f t="shared" si="106"/>
      </c>
      <c r="CY31" s="67">
        <f t="shared" si="106"/>
      </c>
      <c r="CZ31" s="67">
        <f t="shared" si="106"/>
      </c>
      <c r="DA31" s="67">
        <f t="shared" si="106"/>
      </c>
      <c r="DB31" s="67">
        <f t="shared" si="106"/>
      </c>
      <c r="DC31" s="67">
        <f t="shared" si="106"/>
      </c>
      <c r="DD31" s="67">
        <f t="shared" si="106"/>
      </c>
      <c r="DE31" s="67">
        <f t="shared" si="106"/>
      </c>
      <c r="DF31" s="67">
        <f t="shared" si="106"/>
      </c>
      <c r="DG31" s="67">
        <f t="shared" si="106"/>
      </c>
      <c r="DH31" s="67">
        <f t="shared" si="106"/>
      </c>
      <c r="DI31" s="67">
        <f t="shared" si="106"/>
      </c>
      <c r="DJ31" s="67">
        <f t="shared" si="106"/>
      </c>
      <c r="DK31" s="67">
        <f t="shared" si="106"/>
      </c>
      <c r="DL31" s="67">
        <f t="shared" si="106"/>
      </c>
      <c r="DM31" s="67">
        <f t="shared" si="106"/>
      </c>
      <c r="DN31" s="67">
        <f t="shared" si="106"/>
      </c>
      <c r="DO31" s="67">
        <f t="shared" si="106"/>
      </c>
      <c r="DP31" s="67">
        <f t="shared" si="106"/>
      </c>
      <c r="DQ31" s="67">
        <f t="shared" si="106"/>
      </c>
      <c r="DR31" s="67">
        <f t="shared" si="106"/>
      </c>
      <c r="DS31" s="67">
        <f t="shared" si="106"/>
      </c>
      <c r="DT31" s="67">
        <f t="shared" si="106"/>
      </c>
      <c r="DU31" s="67">
        <f t="shared" si="106"/>
      </c>
      <c r="DV31" s="67">
        <f t="shared" si="106"/>
      </c>
      <c r="DW31" s="67">
        <f t="shared" si="106"/>
      </c>
      <c r="DX31" s="67">
        <f t="shared" si="106"/>
      </c>
      <c r="DY31" s="67">
        <f t="shared" si="106"/>
      </c>
      <c r="DZ31" s="67">
        <f t="shared" si="106"/>
      </c>
      <c r="EA31" s="67">
        <f t="shared" si="106"/>
      </c>
      <c r="EB31" s="67">
        <f t="shared" si="106"/>
      </c>
      <c r="EC31" s="67">
        <f t="shared" si="106"/>
      </c>
      <c r="ED31" s="67">
        <f t="shared" si="106"/>
      </c>
      <c r="EE31" s="67">
        <f t="shared" si="106"/>
      </c>
      <c r="EF31" s="67">
        <f t="shared" si="106"/>
      </c>
      <c r="EG31" s="67">
        <f aca="true" t="shared" si="107" ref="EG31:GP31">IF(EG30="","",EG30*EG7)</f>
      </c>
      <c r="EH31" s="67">
        <f t="shared" si="107"/>
      </c>
      <c r="EI31" s="67">
        <f t="shared" si="107"/>
      </c>
      <c r="EJ31" s="67">
        <f t="shared" si="107"/>
      </c>
      <c r="EK31" s="67">
        <f t="shared" si="107"/>
      </c>
      <c r="EL31" s="67">
        <f t="shared" si="107"/>
      </c>
      <c r="EM31" s="67">
        <f t="shared" si="107"/>
      </c>
      <c r="EN31" s="67">
        <f t="shared" si="107"/>
      </c>
      <c r="EO31" s="67">
        <f t="shared" si="107"/>
      </c>
      <c r="EP31" s="67">
        <f t="shared" si="107"/>
      </c>
      <c r="EQ31" s="67">
        <f t="shared" si="107"/>
      </c>
      <c r="ER31" s="67">
        <f t="shared" si="107"/>
      </c>
      <c r="ES31" s="67">
        <f t="shared" si="107"/>
      </c>
      <c r="ET31" s="67">
        <f t="shared" si="107"/>
      </c>
      <c r="EU31" s="67">
        <f t="shared" si="107"/>
      </c>
      <c r="EV31" s="67">
        <f t="shared" si="107"/>
      </c>
      <c r="EW31" s="67">
        <f t="shared" si="107"/>
      </c>
      <c r="EX31" s="67">
        <f t="shared" si="107"/>
      </c>
      <c r="EY31" s="67">
        <f t="shared" si="107"/>
      </c>
      <c r="EZ31" s="67">
        <f t="shared" si="107"/>
      </c>
      <c r="FA31" s="67">
        <f t="shared" si="107"/>
      </c>
      <c r="FB31" s="67">
        <f t="shared" si="107"/>
      </c>
      <c r="FC31" s="67">
        <f t="shared" si="107"/>
      </c>
      <c r="FD31" s="67">
        <f t="shared" si="107"/>
      </c>
      <c r="FE31" s="67">
        <f t="shared" si="107"/>
      </c>
      <c r="FF31" s="67">
        <f t="shared" si="107"/>
      </c>
      <c r="FG31" s="67">
        <f t="shared" si="107"/>
      </c>
      <c r="FH31" s="67">
        <f t="shared" si="107"/>
      </c>
      <c r="FI31" s="67">
        <f t="shared" si="107"/>
      </c>
      <c r="FJ31" s="67">
        <f t="shared" si="107"/>
      </c>
      <c r="FK31" s="67">
        <f t="shared" si="107"/>
      </c>
      <c r="FL31" s="67">
        <f t="shared" si="107"/>
      </c>
      <c r="FM31" s="67">
        <f t="shared" si="107"/>
      </c>
      <c r="FN31" s="67">
        <f t="shared" si="107"/>
      </c>
      <c r="FO31" s="67">
        <f t="shared" si="107"/>
      </c>
      <c r="FP31" s="67">
        <f t="shared" si="107"/>
      </c>
      <c r="FQ31" s="67">
        <f t="shared" si="107"/>
      </c>
      <c r="FR31" s="67">
        <f t="shared" si="107"/>
      </c>
      <c r="FS31" s="67">
        <f t="shared" si="107"/>
      </c>
      <c r="FT31" s="67">
        <f t="shared" si="107"/>
      </c>
      <c r="FU31" s="67">
        <f t="shared" si="107"/>
      </c>
      <c r="FV31" s="67">
        <f t="shared" si="107"/>
      </c>
      <c r="FW31" s="67">
        <f t="shared" si="107"/>
      </c>
      <c r="FX31" s="67">
        <f t="shared" si="107"/>
      </c>
      <c r="FY31" s="67">
        <f t="shared" si="107"/>
      </c>
      <c r="FZ31" s="67">
        <f t="shared" si="107"/>
      </c>
      <c r="GA31" s="67">
        <f t="shared" si="107"/>
      </c>
      <c r="GB31" s="67">
        <f t="shared" si="107"/>
      </c>
      <c r="GC31" s="67">
        <f t="shared" si="107"/>
      </c>
      <c r="GD31" s="67">
        <f t="shared" si="107"/>
      </c>
      <c r="GE31" s="67">
        <f t="shared" si="107"/>
      </c>
      <c r="GF31" s="67">
        <f t="shared" si="107"/>
      </c>
      <c r="GG31" s="67">
        <f t="shared" si="107"/>
      </c>
      <c r="GH31" s="67">
        <f t="shared" si="107"/>
      </c>
      <c r="GI31" s="67">
        <f t="shared" si="107"/>
      </c>
      <c r="GJ31" s="67">
        <f t="shared" si="107"/>
      </c>
      <c r="GK31" s="67">
        <f t="shared" si="107"/>
      </c>
      <c r="GL31" s="67">
        <f t="shared" si="107"/>
      </c>
      <c r="GM31" s="67">
        <f t="shared" si="107"/>
      </c>
      <c r="GN31" s="67">
        <f t="shared" si="107"/>
      </c>
      <c r="GO31" s="67">
        <f t="shared" si="107"/>
      </c>
      <c r="GP31" s="67">
        <f t="shared" si="107"/>
      </c>
    </row>
    <row r="32" spans="2:198" ht="12">
      <c r="B32" s="264"/>
      <c r="C32" s="239"/>
      <c r="D32" s="64" t="s">
        <v>14</v>
      </c>
      <c r="E32" s="242"/>
      <c r="F32" s="65">
        <f>SUM(H33:GP33)</f>
        <v>0</v>
      </c>
      <c r="G32" s="138"/>
      <c r="H32" s="67">
        <f>IF(H68="","",IF(ISERROR(MID(H79,FIND(" ",H79),10)*1),"",MID(H79,FIND(" ",H79),10)*1))</f>
      </c>
      <c r="I32" s="67">
        <f aca="true" t="shared" si="108" ref="I32:BT32">IF(I68="","",IF(ISERROR(MID(I79,FIND(" ",I79),10)*1),"",MID(I79,FIND(" ",I79),10)*1))</f>
      </c>
      <c r="J32" s="67">
        <f t="shared" si="108"/>
      </c>
      <c r="K32" s="67">
        <f t="shared" si="108"/>
      </c>
      <c r="L32" s="67">
        <f t="shared" si="108"/>
      </c>
      <c r="M32" s="67">
        <f t="shared" si="108"/>
      </c>
      <c r="N32" s="67">
        <f t="shared" si="108"/>
      </c>
      <c r="O32" s="67">
        <f t="shared" si="108"/>
      </c>
      <c r="P32" s="67">
        <f t="shared" si="108"/>
      </c>
      <c r="Q32" s="67">
        <f t="shared" si="108"/>
      </c>
      <c r="R32" s="67">
        <f t="shared" si="108"/>
      </c>
      <c r="S32" s="67">
        <f t="shared" si="108"/>
      </c>
      <c r="T32" s="67">
        <f t="shared" si="108"/>
      </c>
      <c r="U32" s="67">
        <f t="shared" si="108"/>
      </c>
      <c r="V32" s="67">
        <f t="shared" si="108"/>
      </c>
      <c r="W32" s="67">
        <f t="shared" si="108"/>
      </c>
      <c r="X32" s="67">
        <f t="shared" si="108"/>
      </c>
      <c r="Y32" s="67">
        <f t="shared" si="108"/>
      </c>
      <c r="Z32" s="67">
        <f t="shared" si="108"/>
      </c>
      <c r="AA32" s="67">
        <f t="shared" si="108"/>
      </c>
      <c r="AB32" s="67">
        <f t="shared" si="108"/>
      </c>
      <c r="AC32" s="67">
        <f t="shared" si="108"/>
      </c>
      <c r="AD32" s="67">
        <f t="shared" si="108"/>
      </c>
      <c r="AE32" s="67">
        <f t="shared" si="108"/>
      </c>
      <c r="AF32" s="67">
        <f t="shared" si="108"/>
      </c>
      <c r="AG32" s="67">
        <f t="shared" si="108"/>
      </c>
      <c r="AH32" s="67">
        <f t="shared" si="108"/>
      </c>
      <c r="AI32" s="67">
        <f t="shared" si="108"/>
      </c>
      <c r="AJ32" s="67">
        <f t="shared" si="108"/>
      </c>
      <c r="AK32" s="67">
        <f t="shared" si="108"/>
      </c>
      <c r="AL32" s="67">
        <f t="shared" si="108"/>
      </c>
      <c r="AM32" s="67">
        <f t="shared" si="108"/>
      </c>
      <c r="AN32" s="67">
        <f t="shared" si="108"/>
      </c>
      <c r="AO32" s="67">
        <f t="shared" si="108"/>
      </c>
      <c r="AP32" s="67">
        <f t="shared" si="108"/>
      </c>
      <c r="AQ32" s="67">
        <f t="shared" si="108"/>
      </c>
      <c r="AR32" s="67">
        <f t="shared" si="108"/>
      </c>
      <c r="AS32" s="67">
        <f t="shared" si="108"/>
      </c>
      <c r="AT32" s="67">
        <f t="shared" si="108"/>
      </c>
      <c r="AU32" s="67">
        <f t="shared" si="108"/>
      </c>
      <c r="AV32" s="67">
        <f t="shared" si="108"/>
      </c>
      <c r="AW32" s="67">
        <f t="shared" si="108"/>
      </c>
      <c r="AX32" s="67">
        <f t="shared" si="108"/>
      </c>
      <c r="AY32" s="67">
        <f t="shared" si="108"/>
      </c>
      <c r="AZ32" s="67">
        <f t="shared" si="108"/>
      </c>
      <c r="BA32" s="67">
        <f t="shared" si="108"/>
      </c>
      <c r="BB32" s="67">
        <f t="shared" si="108"/>
      </c>
      <c r="BC32" s="67">
        <f t="shared" si="108"/>
      </c>
      <c r="BD32" s="67">
        <f t="shared" si="108"/>
      </c>
      <c r="BE32" s="67">
        <f t="shared" si="108"/>
      </c>
      <c r="BF32" s="67">
        <f t="shared" si="108"/>
      </c>
      <c r="BG32" s="67">
        <f t="shared" si="108"/>
      </c>
      <c r="BH32" s="67">
        <f t="shared" si="108"/>
      </c>
      <c r="BI32" s="67">
        <f t="shared" si="108"/>
      </c>
      <c r="BJ32" s="67">
        <f t="shared" si="108"/>
      </c>
      <c r="BK32" s="67">
        <f t="shared" si="108"/>
      </c>
      <c r="BL32" s="67">
        <f t="shared" si="108"/>
      </c>
      <c r="BM32" s="67">
        <f t="shared" si="108"/>
      </c>
      <c r="BN32" s="67">
        <f t="shared" si="108"/>
      </c>
      <c r="BO32" s="67">
        <f t="shared" si="108"/>
      </c>
      <c r="BP32" s="67">
        <f t="shared" si="108"/>
      </c>
      <c r="BQ32" s="67">
        <f t="shared" si="108"/>
      </c>
      <c r="BR32" s="67">
        <f t="shared" si="108"/>
      </c>
      <c r="BS32" s="67">
        <f t="shared" si="108"/>
      </c>
      <c r="BT32" s="67">
        <f t="shared" si="108"/>
      </c>
      <c r="BU32" s="67">
        <f aca="true" t="shared" si="109" ref="BU32:EF32">IF(BU68="","",IF(ISERROR(MID(BU79,FIND(" ",BU79),10)*1),"",MID(BU79,FIND(" ",BU79),10)*1))</f>
      </c>
      <c r="BV32" s="67">
        <f t="shared" si="109"/>
      </c>
      <c r="BW32" s="67">
        <f t="shared" si="109"/>
      </c>
      <c r="BX32" s="67">
        <f t="shared" si="109"/>
      </c>
      <c r="BY32" s="67">
        <f t="shared" si="109"/>
      </c>
      <c r="BZ32" s="67">
        <f t="shared" si="109"/>
      </c>
      <c r="CA32" s="67">
        <f t="shared" si="109"/>
      </c>
      <c r="CB32" s="67">
        <f t="shared" si="109"/>
      </c>
      <c r="CC32" s="67">
        <f t="shared" si="109"/>
      </c>
      <c r="CD32" s="67">
        <f t="shared" si="109"/>
      </c>
      <c r="CE32" s="67">
        <f t="shared" si="109"/>
      </c>
      <c r="CF32" s="67">
        <f t="shared" si="109"/>
      </c>
      <c r="CG32" s="67">
        <f t="shared" si="109"/>
      </c>
      <c r="CH32" s="67">
        <f t="shared" si="109"/>
      </c>
      <c r="CI32" s="67">
        <f t="shared" si="109"/>
      </c>
      <c r="CJ32" s="67">
        <f t="shared" si="109"/>
      </c>
      <c r="CK32" s="67">
        <f t="shared" si="109"/>
      </c>
      <c r="CL32" s="67">
        <f t="shared" si="109"/>
      </c>
      <c r="CM32" s="67">
        <f t="shared" si="109"/>
      </c>
      <c r="CN32" s="67">
        <f t="shared" si="109"/>
      </c>
      <c r="CO32" s="67">
        <f t="shared" si="109"/>
      </c>
      <c r="CP32" s="67">
        <f t="shared" si="109"/>
      </c>
      <c r="CQ32" s="67">
        <f t="shared" si="109"/>
      </c>
      <c r="CR32" s="67">
        <f t="shared" si="109"/>
      </c>
      <c r="CS32" s="67">
        <f t="shared" si="109"/>
      </c>
      <c r="CT32" s="67">
        <f t="shared" si="109"/>
      </c>
      <c r="CU32" s="67">
        <f t="shared" si="109"/>
      </c>
      <c r="CV32" s="67">
        <f t="shared" si="109"/>
      </c>
      <c r="CW32" s="67">
        <f t="shared" si="109"/>
      </c>
      <c r="CX32" s="67">
        <f t="shared" si="109"/>
      </c>
      <c r="CY32" s="67">
        <f t="shared" si="109"/>
      </c>
      <c r="CZ32" s="67">
        <f t="shared" si="109"/>
      </c>
      <c r="DA32" s="67">
        <f t="shared" si="109"/>
      </c>
      <c r="DB32" s="67">
        <f t="shared" si="109"/>
      </c>
      <c r="DC32" s="67">
        <f t="shared" si="109"/>
      </c>
      <c r="DD32" s="67">
        <f t="shared" si="109"/>
      </c>
      <c r="DE32" s="67">
        <f t="shared" si="109"/>
      </c>
      <c r="DF32" s="67">
        <f t="shared" si="109"/>
      </c>
      <c r="DG32" s="67">
        <f t="shared" si="109"/>
      </c>
      <c r="DH32" s="67">
        <f t="shared" si="109"/>
      </c>
      <c r="DI32" s="67">
        <f t="shared" si="109"/>
      </c>
      <c r="DJ32" s="67">
        <f t="shared" si="109"/>
      </c>
      <c r="DK32" s="67">
        <f t="shared" si="109"/>
      </c>
      <c r="DL32" s="67">
        <f t="shared" si="109"/>
      </c>
      <c r="DM32" s="67">
        <f t="shared" si="109"/>
      </c>
      <c r="DN32" s="67">
        <f t="shared" si="109"/>
      </c>
      <c r="DO32" s="67">
        <f t="shared" si="109"/>
      </c>
      <c r="DP32" s="67">
        <f t="shared" si="109"/>
      </c>
      <c r="DQ32" s="67">
        <f t="shared" si="109"/>
      </c>
      <c r="DR32" s="67">
        <f t="shared" si="109"/>
      </c>
      <c r="DS32" s="67">
        <f t="shared" si="109"/>
      </c>
      <c r="DT32" s="67">
        <f t="shared" si="109"/>
      </c>
      <c r="DU32" s="67">
        <f t="shared" si="109"/>
      </c>
      <c r="DV32" s="67">
        <f t="shared" si="109"/>
      </c>
      <c r="DW32" s="67">
        <f t="shared" si="109"/>
      </c>
      <c r="DX32" s="67">
        <f t="shared" si="109"/>
      </c>
      <c r="DY32" s="67">
        <f t="shared" si="109"/>
      </c>
      <c r="DZ32" s="67">
        <f t="shared" si="109"/>
      </c>
      <c r="EA32" s="67">
        <f t="shared" si="109"/>
      </c>
      <c r="EB32" s="67">
        <f t="shared" si="109"/>
      </c>
      <c r="EC32" s="67">
        <f t="shared" si="109"/>
      </c>
      <c r="ED32" s="67">
        <f t="shared" si="109"/>
      </c>
      <c r="EE32" s="67">
        <f t="shared" si="109"/>
      </c>
      <c r="EF32" s="67">
        <f t="shared" si="109"/>
      </c>
      <c r="EG32" s="67">
        <f aca="true" t="shared" si="110" ref="EG32:GP32">IF(EG68="","",IF(ISERROR(MID(EG79,FIND(" ",EG79),10)*1),"",MID(EG79,FIND(" ",EG79),10)*1))</f>
      </c>
      <c r="EH32" s="67">
        <f t="shared" si="110"/>
      </c>
      <c r="EI32" s="67">
        <f t="shared" si="110"/>
      </c>
      <c r="EJ32" s="67">
        <f t="shared" si="110"/>
      </c>
      <c r="EK32" s="67">
        <f t="shared" si="110"/>
      </c>
      <c r="EL32" s="67">
        <f t="shared" si="110"/>
      </c>
      <c r="EM32" s="67">
        <f t="shared" si="110"/>
      </c>
      <c r="EN32" s="67">
        <f t="shared" si="110"/>
      </c>
      <c r="EO32" s="67">
        <f t="shared" si="110"/>
      </c>
      <c r="EP32" s="67">
        <f t="shared" si="110"/>
      </c>
      <c r="EQ32" s="67">
        <f t="shared" si="110"/>
      </c>
      <c r="ER32" s="67">
        <f t="shared" si="110"/>
      </c>
      <c r="ES32" s="67">
        <f t="shared" si="110"/>
      </c>
      <c r="ET32" s="67">
        <f t="shared" si="110"/>
      </c>
      <c r="EU32" s="67">
        <f t="shared" si="110"/>
      </c>
      <c r="EV32" s="67">
        <f t="shared" si="110"/>
      </c>
      <c r="EW32" s="67">
        <f t="shared" si="110"/>
      </c>
      <c r="EX32" s="67">
        <f t="shared" si="110"/>
      </c>
      <c r="EY32" s="67">
        <f t="shared" si="110"/>
      </c>
      <c r="EZ32" s="67">
        <f t="shared" si="110"/>
      </c>
      <c r="FA32" s="67">
        <f t="shared" si="110"/>
      </c>
      <c r="FB32" s="67">
        <f t="shared" si="110"/>
      </c>
      <c r="FC32" s="67">
        <f t="shared" si="110"/>
      </c>
      <c r="FD32" s="67">
        <f t="shared" si="110"/>
      </c>
      <c r="FE32" s="67">
        <f t="shared" si="110"/>
      </c>
      <c r="FF32" s="67">
        <f t="shared" si="110"/>
      </c>
      <c r="FG32" s="67">
        <f t="shared" si="110"/>
      </c>
      <c r="FH32" s="67">
        <f t="shared" si="110"/>
      </c>
      <c r="FI32" s="67">
        <f t="shared" si="110"/>
      </c>
      <c r="FJ32" s="67">
        <f t="shared" si="110"/>
      </c>
      <c r="FK32" s="67">
        <f t="shared" si="110"/>
      </c>
      <c r="FL32" s="67">
        <f t="shared" si="110"/>
      </c>
      <c r="FM32" s="67">
        <f t="shared" si="110"/>
      </c>
      <c r="FN32" s="67">
        <f t="shared" si="110"/>
      </c>
      <c r="FO32" s="67">
        <f t="shared" si="110"/>
      </c>
      <c r="FP32" s="67">
        <f t="shared" si="110"/>
      </c>
      <c r="FQ32" s="67">
        <f t="shared" si="110"/>
      </c>
      <c r="FR32" s="67">
        <f t="shared" si="110"/>
      </c>
      <c r="FS32" s="67">
        <f t="shared" si="110"/>
      </c>
      <c r="FT32" s="67">
        <f t="shared" si="110"/>
      </c>
      <c r="FU32" s="67">
        <f t="shared" si="110"/>
      </c>
      <c r="FV32" s="67">
        <f t="shared" si="110"/>
      </c>
      <c r="FW32" s="67">
        <f t="shared" si="110"/>
      </c>
      <c r="FX32" s="67">
        <f t="shared" si="110"/>
      </c>
      <c r="FY32" s="67">
        <f t="shared" si="110"/>
      </c>
      <c r="FZ32" s="67">
        <f t="shared" si="110"/>
      </c>
      <c r="GA32" s="67">
        <f t="shared" si="110"/>
      </c>
      <c r="GB32" s="67">
        <f t="shared" si="110"/>
      </c>
      <c r="GC32" s="67">
        <f t="shared" si="110"/>
      </c>
      <c r="GD32" s="67">
        <f t="shared" si="110"/>
      </c>
      <c r="GE32" s="67">
        <f t="shared" si="110"/>
      </c>
      <c r="GF32" s="67">
        <f t="shared" si="110"/>
      </c>
      <c r="GG32" s="67">
        <f t="shared" si="110"/>
      </c>
      <c r="GH32" s="67">
        <f t="shared" si="110"/>
      </c>
      <c r="GI32" s="67">
        <f t="shared" si="110"/>
      </c>
      <c r="GJ32" s="67">
        <f t="shared" si="110"/>
      </c>
      <c r="GK32" s="67">
        <f t="shared" si="110"/>
      </c>
      <c r="GL32" s="67">
        <f t="shared" si="110"/>
      </c>
      <c r="GM32" s="67">
        <f t="shared" si="110"/>
      </c>
      <c r="GN32" s="67">
        <f t="shared" si="110"/>
      </c>
      <c r="GO32" s="67">
        <f t="shared" si="110"/>
      </c>
      <c r="GP32" s="67">
        <f t="shared" si="110"/>
      </c>
    </row>
    <row r="33" spans="2:198" ht="11.25" customHeight="1" hidden="1">
      <c r="B33" s="264"/>
      <c r="C33" s="239"/>
      <c r="D33" s="68"/>
      <c r="E33" s="242"/>
      <c r="F33" s="69"/>
      <c r="G33" s="138"/>
      <c r="H33" s="70">
        <f aca="true" t="shared" si="111" ref="H33:O33">IF(H32="","",H32*H7)</f>
      </c>
      <c r="I33" s="70">
        <f t="shared" si="111"/>
      </c>
      <c r="J33" s="70">
        <f t="shared" si="111"/>
      </c>
      <c r="K33" s="70">
        <f t="shared" si="111"/>
      </c>
      <c r="L33" s="70">
        <f t="shared" si="111"/>
      </c>
      <c r="M33" s="70">
        <f t="shared" si="111"/>
      </c>
      <c r="N33" s="70">
        <f t="shared" si="111"/>
      </c>
      <c r="O33" s="70">
        <f t="shared" si="111"/>
      </c>
      <c r="P33" s="70">
        <f aca="true" t="shared" si="112" ref="P33:W33">IF(P32="","",P32*P7)</f>
      </c>
      <c r="Q33" s="70">
        <f t="shared" si="112"/>
      </c>
      <c r="R33" s="70">
        <f t="shared" si="112"/>
      </c>
      <c r="S33" s="70">
        <f t="shared" si="112"/>
      </c>
      <c r="T33" s="70">
        <f t="shared" si="112"/>
      </c>
      <c r="U33" s="70">
        <f t="shared" si="112"/>
      </c>
      <c r="V33" s="70">
        <f t="shared" si="112"/>
      </c>
      <c r="W33" s="70">
        <f t="shared" si="112"/>
      </c>
      <c r="X33" s="70">
        <f aca="true" t="shared" si="113" ref="X33:AG33">IF(X32="","",X32*X7)</f>
      </c>
      <c r="Y33" s="70">
        <f t="shared" si="113"/>
      </c>
      <c r="Z33" s="70">
        <f t="shared" si="113"/>
      </c>
      <c r="AA33" s="70">
        <f t="shared" si="113"/>
      </c>
      <c r="AB33" s="70">
        <f t="shared" si="113"/>
      </c>
      <c r="AC33" s="70">
        <f t="shared" si="113"/>
      </c>
      <c r="AD33" s="70">
        <f t="shared" si="113"/>
      </c>
      <c r="AE33" s="70">
        <f t="shared" si="113"/>
      </c>
      <c r="AF33" s="70">
        <f t="shared" si="113"/>
      </c>
      <c r="AG33" s="70">
        <f t="shared" si="113"/>
      </c>
      <c r="AH33" s="70">
        <f aca="true" t="shared" si="114" ref="AH33:AP33">IF(AH32="","",AH32*AH7)</f>
      </c>
      <c r="AI33" s="70">
        <f t="shared" si="114"/>
      </c>
      <c r="AJ33" s="70">
        <f t="shared" si="114"/>
      </c>
      <c r="AK33" s="70">
        <f t="shared" si="114"/>
      </c>
      <c r="AL33" s="70">
        <f t="shared" si="114"/>
      </c>
      <c r="AM33" s="70">
        <f t="shared" si="114"/>
      </c>
      <c r="AN33" s="70">
        <f t="shared" si="114"/>
      </c>
      <c r="AO33" s="70">
        <f t="shared" si="114"/>
      </c>
      <c r="AP33" s="70">
        <f t="shared" si="114"/>
      </c>
      <c r="AQ33" s="70">
        <f aca="true" t="shared" si="115" ref="AQ33:DB33">IF(AQ32="","",AQ32*AQ7)</f>
      </c>
      <c r="AR33" s="70">
        <f t="shared" si="115"/>
      </c>
      <c r="AS33" s="70">
        <f t="shared" si="115"/>
      </c>
      <c r="AT33" s="70">
        <f t="shared" si="115"/>
      </c>
      <c r="AU33" s="70">
        <f t="shared" si="115"/>
      </c>
      <c r="AV33" s="70">
        <f t="shared" si="115"/>
      </c>
      <c r="AW33" s="70">
        <f t="shared" si="115"/>
      </c>
      <c r="AX33" s="70">
        <f t="shared" si="115"/>
      </c>
      <c r="AY33" s="70">
        <f t="shared" si="115"/>
      </c>
      <c r="AZ33" s="70">
        <f t="shared" si="115"/>
      </c>
      <c r="BA33" s="70">
        <f t="shared" si="115"/>
      </c>
      <c r="BB33" s="70">
        <f t="shared" si="115"/>
      </c>
      <c r="BC33" s="70">
        <f t="shared" si="115"/>
      </c>
      <c r="BD33" s="70">
        <f t="shared" si="115"/>
      </c>
      <c r="BE33" s="70">
        <f t="shared" si="115"/>
      </c>
      <c r="BF33" s="70">
        <f t="shared" si="115"/>
      </c>
      <c r="BG33" s="70">
        <f t="shared" si="115"/>
      </c>
      <c r="BH33" s="70">
        <f t="shared" si="115"/>
      </c>
      <c r="BI33" s="70">
        <f t="shared" si="115"/>
      </c>
      <c r="BJ33" s="70">
        <f t="shared" si="115"/>
      </c>
      <c r="BK33" s="70">
        <f t="shared" si="115"/>
      </c>
      <c r="BL33" s="70">
        <f t="shared" si="115"/>
      </c>
      <c r="BM33" s="70">
        <f t="shared" si="115"/>
      </c>
      <c r="BN33" s="70">
        <f t="shared" si="115"/>
      </c>
      <c r="BO33" s="70">
        <f t="shared" si="115"/>
      </c>
      <c r="BP33" s="70">
        <f t="shared" si="115"/>
      </c>
      <c r="BQ33" s="70">
        <f t="shared" si="115"/>
      </c>
      <c r="BR33" s="70">
        <f t="shared" si="115"/>
      </c>
      <c r="BS33" s="70">
        <f t="shared" si="115"/>
      </c>
      <c r="BT33" s="70">
        <f t="shared" si="115"/>
      </c>
      <c r="BU33" s="70">
        <f t="shared" si="115"/>
      </c>
      <c r="BV33" s="70">
        <f t="shared" si="115"/>
      </c>
      <c r="BW33" s="70">
        <f t="shared" si="115"/>
      </c>
      <c r="BX33" s="70">
        <f t="shared" si="115"/>
      </c>
      <c r="BY33" s="70">
        <f t="shared" si="115"/>
      </c>
      <c r="BZ33" s="70">
        <f t="shared" si="115"/>
      </c>
      <c r="CA33" s="70">
        <f t="shared" si="115"/>
      </c>
      <c r="CB33" s="70">
        <f t="shared" si="115"/>
      </c>
      <c r="CC33" s="70">
        <f t="shared" si="115"/>
      </c>
      <c r="CD33" s="70">
        <f t="shared" si="115"/>
      </c>
      <c r="CE33" s="70">
        <f t="shared" si="115"/>
      </c>
      <c r="CF33" s="70">
        <f t="shared" si="115"/>
      </c>
      <c r="CG33" s="70">
        <f t="shared" si="115"/>
      </c>
      <c r="CH33" s="70">
        <f t="shared" si="115"/>
      </c>
      <c r="CI33" s="70">
        <f t="shared" si="115"/>
      </c>
      <c r="CJ33" s="70">
        <f t="shared" si="115"/>
      </c>
      <c r="CK33" s="70">
        <f t="shared" si="115"/>
      </c>
      <c r="CL33" s="70">
        <f t="shared" si="115"/>
      </c>
      <c r="CM33" s="70">
        <f t="shared" si="115"/>
      </c>
      <c r="CN33" s="70">
        <f t="shared" si="115"/>
      </c>
      <c r="CO33" s="70">
        <f t="shared" si="115"/>
      </c>
      <c r="CP33" s="70">
        <f t="shared" si="115"/>
      </c>
      <c r="CQ33" s="70">
        <f t="shared" si="115"/>
      </c>
      <c r="CR33" s="70">
        <f t="shared" si="115"/>
      </c>
      <c r="CS33" s="70">
        <f t="shared" si="115"/>
      </c>
      <c r="CT33" s="70">
        <f t="shared" si="115"/>
      </c>
      <c r="CU33" s="70">
        <f t="shared" si="115"/>
      </c>
      <c r="CV33" s="70">
        <f t="shared" si="115"/>
      </c>
      <c r="CW33" s="70">
        <f t="shared" si="115"/>
      </c>
      <c r="CX33" s="70">
        <f t="shared" si="115"/>
      </c>
      <c r="CY33" s="70">
        <f t="shared" si="115"/>
      </c>
      <c r="CZ33" s="70">
        <f t="shared" si="115"/>
      </c>
      <c r="DA33" s="70">
        <f t="shared" si="115"/>
      </c>
      <c r="DB33" s="70">
        <f t="shared" si="115"/>
      </c>
      <c r="DC33" s="70">
        <f aca="true" t="shared" si="116" ref="DC33:FN33">IF(DC32="","",DC32*DC7)</f>
      </c>
      <c r="DD33" s="70">
        <f t="shared" si="116"/>
      </c>
      <c r="DE33" s="70">
        <f t="shared" si="116"/>
      </c>
      <c r="DF33" s="70">
        <f t="shared" si="116"/>
      </c>
      <c r="DG33" s="70">
        <f t="shared" si="116"/>
      </c>
      <c r="DH33" s="70">
        <f t="shared" si="116"/>
      </c>
      <c r="DI33" s="70">
        <f t="shared" si="116"/>
      </c>
      <c r="DJ33" s="70">
        <f t="shared" si="116"/>
      </c>
      <c r="DK33" s="70">
        <f t="shared" si="116"/>
      </c>
      <c r="DL33" s="70">
        <f t="shared" si="116"/>
      </c>
      <c r="DM33" s="70">
        <f t="shared" si="116"/>
      </c>
      <c r="DN33" s="70">
        <f t="shared" si="116"/>
      </c>
      <c r="DO33" s="70">
        <f t="shared" si="116"/>
      </c>
      <c r="DP33" s="70">
        <f t="shared" si="116"/>
      </c>
      <c r="DQ33" s="70">
        <f t="shared" si="116"/>
      </c>
      <c r="DR33" s="70">
        <f t="shared" si="116"/>
      </c>
      <c r="DS33" s="70">
        <f t="shared" si="116"/>
      </c>
      <c r="DT33" s="70">
        <f t="shared" si="116"/>
      </c>
      <c r="DU33" s="70">
        <f t="shared" si="116"/>
      </c>
      <c r="DV33" s="70">
        <f t="shared" si="116"/>
      </c>
      <c r="DW33" s="70">
        <f t="shared" si="116"/>
      </c>
      <c r="DX33" s="70">
        <f t="shared" si="116"/>
      </c>
      <c r="DY33" s="70">
        <f t="shared" si="116"/>
      </c>
      <c r="DZ33" s="70">
        <f t="shared" si="116"/>
      </c>
      <c r="EA33" s="70">
        <f t="shared" si="116"/>
      </c>
      <c r="EB33" s="70">
        <f t="shared" si="116"/>
      </c>
      <c r="EC33" s="70">
        <f t="shared" si="116"/>
      </c>
      <c r="ED33" s="70">
        <f t="shared" si="116"/>
      </c>
      <c r="EE33" s="70">
        <f t="shared" si="116"/>
      </c>
      <c r="EF33" s="70">
        <f t="shared" si="116"/>
      </c>
      <c r="EG33" s="70">
        <f t="shared" si="116"/>
      </c>
      <c r="EH33" s="70">
        <f t="shared" si="116"/>
      </c>
      <c r="EI33" s="70">
        <f t="shared" si="116"/>
      </c>
      <c r="EJ33" s="70">
        <f t="shared" si="116"/>
      </c>
      <c r="EK33" s="70">
        <f t="shared" si="116"/>
      </c>
      <c r="EL33" s="70">
        <f t="shared" si="116"/>
      </c>
      <c r="EM33" s="70">
        <f t="shared" si="116"/>
      </c>
      <c r="EN33" s="70">
        <f t="shared" si="116"/>
      </c>
      <c r="EO33" s="70">
        <f t="shared" si="116"/>
      </c>
      <c r="EP33" s="70">
        <f t="shared" si="116"/>
      </c>
      <c r="EQ33" s="70">
        <f t="shared" si="116"/>
      </c>
      <c r="ER33" s="70">
        <f t="shared" si="116"/>
      </c>
      <c r="ES33" s="70">
        <f t="shared" si="116"/>
      </c>
      <c r="ET33" s="70">
        <f t="shared" si="116"/>
      </c>
      <c r="EU33" s="70">
        <f t="shared" si="116"/>
      </c>
      <c r="EV33" s="70">
        <f t="shared" si="116"/>
      </c>
      <c r="EW33" s="70">
        <f t="shared" si="116"/>
      </c>
      <c r="EX33" s="70">
        <f t="shared" si="116"/>
      </c>
      <c r="EY33" s="70">
        <f t="shared" si="116"/>
      </c>
      <c r="EZ33" s="70">
        <f t="shared" si="116"/>
      </c>
      <c r="FA33" s="70">
        <f t="shared" si="116"/>
      </c>
      <c r="FB33" s="70">
        <f t="shared" si="116"/>
      </c>
      <c r="FC33" s="70">
        <f t="shared" si="116"/>
      </c>
      <c r="FD33" s="70">
        <f t="shared" si="116"/>
      </c>
      <c r="FE33" s="70">
        <f t="shared" si="116"/>
      </c>
      <c r="FF33" s="70">
        <f t="shared" si="116"/>
      </c>
      <c r="FG33" s="70">
        <f t="shared" si="116"/>
      </c>
      <c r="FH33" s="70">
        <f t="shared" si="116"/>
      </c>
      <c r="FI33" s="70">
        <f t="shared" si="116"/>
      </c>
      <c r="FJ33" s="70">
        <f t="shared" si="116"/>
      </c>
      <c r="FK33" s="70">
        <f t="shared" si="116"/>
      </c>
      <c r="FL33" s="70">
        <f t="shared" si="116"/>
      </c>
      <c r="FM33" s="70">
        <f t="shared" si="116"/>
      </c>
      <c r="FN33" s="70">
        <f t="shared" si="116"/>
      </c>
      <c r="FO33" s="70">
        <f aca="true" t="shared" si="117" ref="FO33:GP33">IF(FO32="","",FO32*FO7)</f>
      </c>
      <c r="FP33" s="70">
        <f t="shared" si="117"/>
      </c>
      <c r="FQ33" s="70">
        <f t="shared" si="117"/>
      </c>
      <c r="FR33" s="70">
        <f t="shared" si="117"/>
      </c>
      <c r="FS33" s="70">
        <f t="shared" si="117"/>
      </c>
      <c r="FT33" s="70">
        <f t="shared" si="117"/>
      </c>
      <c r="FU33" s="70">
        <f t="shared" si="117"/>
      </c>
      <c r="FV33" s="70">
        <f t="shared" si="117"/>
      </c>
      <c r="FW33" s="70">
        <f t="shared" si="117"/>
      </c>
      <c r="FX33" s="70">
        <f t="shared" si="117"/>
      </c>
      <c r="FY33" s="70">
        <f t="shared" si="117"/>
      </c>
      <c r="FZ33" s="70">
        <f t="shared" si="117"/>
      </c>
      <c r="GA33" s="70">
        <f t="shared" si="117"/>
      </c>
      <c r="GB33" s="70">
        <f t="shared" si="117"/>
      </c>
      <c r="GC33" s="70">
        <f t="shared" si="117"/>
      </c>
      <c r="GD33" s="70">
        <f t="shared" si="117"/>
      </c>
      <c r="GE33" s="70">
        <f t="shared" si="117"/>
      </c>
      <c r="GF33" s="70">
        <f t="shared" si="117"/>
      </c>
      <c r="GG33" s="70">
        <f t="shared" si="117"/>
      </c>
      <c r="GH33" s="70">
        <f t="shared" si="117"/>
      </c>
      <c r="GI33" s="70">
        <f t="shared" si="117"/>
      </c>
      <c r="GJ33" s="70">
        <f t="shared" si="117"/>
      </c>
      <c r="GK33" s="70">
        <f t="shared" si="117"/>
      </c>
      <c r="GL33" s="70">
        <f t="shared" si="117"/>
      </c>
      <c r="GM33" s="70">
        <f t="shared" si="117"/>
      </c>
      <c r="GN33" s="70">
        <f t="shared" si="117"/>
      </c>
      <c r="GO33" s="70">
        <f t="shared" si="117"/>
      </c>
      <c r="GP33" s="70">
        <f t="shared" si="117"/>
      </c>
    </row>
    <row r="34" spans="2:198" ht="12">
      <c r="B34" s="264"/>
      <c r="C34" s="240"/>
      <c r="D34" s="71" t="s">
        <v>16</v>
      </c>
      <c r="E34" s="243"/>
      <c r="F34" s="72"/>
      <c r="G34" s="73"/>
      <c r="H34" s="74"/>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row>
    <row r="35" spans="2:198" ht="12">
      <c r="B35" s="264"/>
      <c r="C35" s="238" t="s">
        <v>102</v>
      </c>
      <c r="D35" s="57" t="s">
        <v>11</v>
      </c>
      <c r="E35" s="244"/>
      <c r="F35" s="58">
        <f>SUM(H36:GP36)</f>
        <v>0</v>
      </c>
      <c r="G35" s="209"/>
      <c r="H35" s="76">
        <f>IF(H68="","",IF(ISERROR(LEFT(RIGHT(H76,LEN(H76)-4),FIND(" ",RIGHT(H76,LEN(H76)-4)))*1),"",LEFT(RIGHT(H76,LEN(H76)-4),FIND(" ",RIGHT(H76,LEN(H76)-4)))*1))</f>
      </c>
      <c r="I35" s="76">
        <f aca="true" t="shared" si="118" ref="I35:W35">IF(I68="","",IF(ISERROR(LEFT(RIGHT(I76,LEN(I76)-4),FIND(" ",RIGHT(I76,LEN(I76)-4)))*1),"",LEFT(RIGHT(I76,LEN(I76)-4),FIND(" ",RIGHT(I76,LEN(I76)-4)))*1))</f>
      </c>
      <c r="J35" s="76">
        <f t="shared" si="118"/>
      </c>
      <c r="K35" s="76">
        <f t="shared" si="118"/>
      </c>
      <c r="L35" s="76">
        <f t="shared" si="118"/>
      </c>
      <c r="M35" s="76">
        <f t="shared" si="118"/>
      </c>
      <c r="N35" s="76">
        <f t="shared" si="118"/>
      </c>
      <c r="O35" s="76">
        <f t="shared" si="118"/>
      </c>
      <c r="P35" s="76">
        <f t="shared" si="118"/>
      </c>
      <c r="Q35" s="76">
        <f t="shared" si="118"/>
      </c>
      <c r="R35" s="76">
        <f t="shared" si="118"/>
      </c>
      <c r="S35" s="76">
        <f t="shared" si="118"/>
      </c>
      <c r="T35" s="76">
        <f t="shared" si="118"/>
      </c>
      <c r="U35" s="76">
        <f t="shared" si="118"/>
      </c>
      <c r="V35" s="76">
        <f t="shared" si="118"/>
      </c>
      <c r="W35" s="76">
        <f t="shared" si="118"/>
      </c>
      <c r="X35" s="76">
        <f aca="true" t="shared" si="119" ref="X35:AG35">IF(X68="","",IF(ISERROR(LEFT(RIGHT(X76,LEN(X76)-4),FIND(" ",RIGHT(X76,LEN(X76)-4)))*1),"",LEFT(RIGHT(X76,LEN(X76)-4),FIND(" ",RIGHT(X76,LEN(X76)-4)))*1))</f>
      </c>
      <c r="Y35" s="76">
        <f t="shared" si="119"/>
      </c>
      <c r="Z35" s="76">
        <f t="shared" si="119"/>
      </c>
      <c r="AA35" s="76">
        <f t="shared" si="119"/>
      </c>
      <c r="AB35" s="76">
        <f t="shared" si="119"/>
      </c>
      <c r="AC35" s="76">
        <f t="shared" si="119"/>
      </c>
      <c r="AD35" s="76">
        <f t="shared" si="119"/>
      </c>
      <c r="AE35" s="76">
        <f t="shared" si="119"/>
      </c>
      <c r="AF35" s="76">
        <f t="shared" si="119"/>
      </c>
      <c r="AG35" s="76">
        <f t="shared" si="119"/>
      </c>
      <c r="AH35" s="76">
        <f aca="true" t="shared" si="120" ref="AH35:AP35">IF(AH68="","",IF(ISERROR(LEFT(RIGHT(AH76,LEN(AH76)-4),FIND(" ",RIGHT(AH76,LEN(AH76)-4)))*1),"",LEFT(RIGHT(AH76,LEN(AH76)-4),FIND(" ",RIGHT(AH76,LEN(AH76)-4)))*1))</f>
      </c>
      <c r="AI35" s="76">
        <f t="shared" si="120"/>
      </c>
      <c r="AJ35" s="76">
        <f t="shared" si="120"/>
      </c>
      <c r="AK35" s="76">
        <f t="shared" si="120"/>
      </c>
      <c r="AL35" s="76">
        <f t="shared" si="120"/>
      </c>
      <c r="AM35" s="76">
        <f t="shared" si="120"/>
      </c>
      <c r="AN35" s="76">
        <f t="shared" si="120"/>
      </c>
      <c r="AO35" s="76">
        <f t="shared" si="120"/>
      </c>
      <c r="AP35" s="76">
        <f t="shared" si="120"/>
      </c>
      <c r="AQ35" s="76">
        <f aca="true" t="shared" si="121" ref="AQ35:DB35">IF(AQ68="","",IF(ISERROR(LEFT(RIGHT(AQ76,LEN(AQ76)-4),FIND(" ",RIGHT(AQ76,LEN(AQ76)-4)))*1),"",LEFT(RIGHT(AQ76,LEN(AQ76)-4),FIND(" ",RIGHT(AQ76,LEN(AQ76)-4)))*1))</f>
      </c>
      <c r="AR35" s="76">
        <f t="shared" si="121"/>
      </c>
      <c r="AS35" s="76">
        <f t="shared" si="121"/>
      </c>
      <c r="AT35" s="76">
        <f t="shared" si="121"/>
      </c>
      <c r="AU35" s="76">
        <f t="shared" si="121"/>
      </c>
      <c r="AV35" s="76">
        <f t="shared" si="121"/>
      </c>
      <c r="AW35" s="76">
        <f t="shared" si="121"/>
      </c>
      <c r="AX35" s="76">
        <f t="shared" si="121"/>
      </c>
      <c r="AY35" s="76">
        <f t="shared" si="121"/>
      </c>
      <c r="AZ35" s="76">
        <f t="shared" si="121"/>
      </c>
      <c r="BA35" s="76">
        <f t="shared" si="121"/>
      </c>
      <c r="BB35" s="76">
        <f t="shared" si="121"/>
      </c>
      <c r="BC35" s="76">
        <f t="shared" si="121"/>
      </c>
      <c r="BD35" s="76">
        <f t="shared" si="121"/>
      </c>
      <c r="BE35" s="76">
        <f t="shared" si="121"/>
      </c>
      <c r="BF35" s="76">
        <f t="shared" si="121"/>
      </c>
      <c r="BG35" s="76">
        <f t="shared" si="121"/>
      </c>
      <c r="BH35" s="76">
        <f t="shared" si="121"/>
      </c>
      <c r="BI35" s="76">
        <f t="shared" si="121"/>
      </c>
      <c r="BJ35" s="76">
        <f t="shared" si="121"/>
      </c>
      <c r="BK35" s="76">
        <f t="shared" si="121"/>
      </c>
      <c r="BL35" s="76">
        <f t="shared" si="121"/>
      </c>
      <c r="BM35" s="76">
        <f t="shared" si="121"/>
      </c>
      <c r="BN35" s="76">
        <f t="shared" si="121"/>
      </c>
      <c r="BO35" s="76">
        <f t="shared" si="121"/>
      </c>
      <c r="BP35" s="76">
        <f t="shared" si="121"/>
      </c>
      <c r="BQ35" s="76">
        <f t="shared" si="121"/>
      </c>
      <c r="BR35" s="76">
        <f t="shared" si="121"/>
      </c>
      <c r="BS35" s="76">
        <f t="shared" si="121"/>
      </c>
      <c r="BT35" s="76">
        <f t="shared" si="121"/>
      </c>
      <c r="BU35" s="76">
        <f t="shared" si="121"/>
      </c>
      <c r="BV35" s="76">
        <f t="shared" si="121"/>
      </c>
      <c r="BW35" s="76">
        <f t="shared" si="121"/>
      </c>
      <c r="BX35" s="76">
        <f t="shared" si="121"/>
      </c>
      <c r="BY35" s="76">
        <f t="shared" si="121"/>
      </c>
      <c r="BZ35" s="76">
        <f t="shared" si="121"/>
      </c>
      <c r="CA35" s="76">
        <f t="shared" si="121"/>
      </c>
      <c r="CB35" s="76">
        <f t="shared" si="121"/>
      </c>
      <c r="CC35" s="76">
        <f t="shared" si="121"/>
      </c>
      <c r="CD35" s="76">
        <f t="shared" si="121"/>
      </c>
      <c r="CE35" s="76">
        <f t="shared" si="121"/>
      </c>
      <c r="CF35" s="76">
        <f t="shared" si="121"/>
      </c>
      <c r="CG35" s="76">
        <f t="shared" si="121"/>
      </c>
      <c r="CH35" s="76">
        <f t="shared" si="121"/>
      </c>
      <c r="CI35" s="76">
        <f t="shared" si="121"/>
      </c>
      <c r="CJ35" s="76">
        <f t="shared" si="121"/>
      </c>
      <c r="CK35" s="76">
        <f t="shared" si="121"/>
      </c>
      <c r="CL35" s="76">
        <f t="shared" si="121"/>
      </c>
      <c r="CM35" s="76">
        <f t="shared" si="121"/>
      </c>
      <c r="CN35" s="76">
        <f t="shared" si="121"/>
      </c>
      <c r="CO35" s="76">
        <f t="shared" si="121"/>
      </c>
      <c r="CP35" s="76">
        <f t="shared" si="121"/>
      </c>
      <c r="CQ35" s="76">
        <f t="shared" si="121"/>
      </c>
      <c r="CR35" s="76">
        <f t="shared" si="121"/>
      </c>
      <c r="CS35" s="76">
        <f t="shared" si="121"/>
      </c>
      <c r="CT35" s="76">
        <f t="shared" si="121"/>
      </c>
      <c r="CU35" s="76">
        <f t="shared" si="121"/>
      </c>
      <c r="CV35" s="76">
        <f t="shared" si="121"/>
      </c>
      <c r="CW35" s="76">
        <f t="shared" si="121"/>
      </c>
      <c r="CX35" s="76">
        <f t="shared" si="121"/>
      </c>
      <c r="CY35" s="76">
        <f t="shared" si="121"/>
      </c>
      <c r="CZ35" s="76">
        <f t="shared" si="121"/>
      </c>
      <c r="DA35" s="76">
        <f t="shared" si="121"/>
      </c>
      <c r="DB35" s="76">
        <f t="shared" si="121"/>
      </c>
      <c r="DC35" s="76">
        <f aca="true" t="shared" si="122" ref="DC35:FN35">IF(DC68="","",IF(ISERROR(LEFT(RIGHT(DC76,LEN(DC76)-4),FIND(" ",RIGHT(DC76,LEN(DC76)-4)))*1),"",LEFT(RIGHT(DC76,LEN(DC76)-4),FIND(" ",RIGHT(DC76,LEN(DC76)-4)))*1))</f>
      </c>
      <c r="DD35" s="76">
        <f t="shared" si="122"/>
      </c>
      <c r="DE35" s="76">
        <f t="shared" si="122"/>
      </c>
      <c r="DF35" s="76">
        <f t="shared" si="122"/>
      </c>
      <c r="DG35" s="76">
        <f t="shared" si="122"/>
      </c>
      <c r="DH35" s="76">
        <f t="shared" si="122"/>
      </c>
      <c r="DI35" s="76">
        <f t="shared" si="122"/>
      </c>
      <c r="DJ35" s="76">
        <f t="shared" si="122"/>
      </c>
      <c r="DK35" s="76">
        <f t="shared" si="122"/>
      </c>
      <c r="DL35" s="76">
        <f t="shared" si="122"/>
      </c>
      <c r="DM35" s="76">
        <f t="shared" si="122"/>
      </c>
      <c r="DN35" s="76">
        <f t="shared" si="122"/>
      </c>
      <c r="DO35" s="76">
        <f t="shared" si="122"/>
      </c>
      <c r="DP35" s="76">
        <f t="shared" si="122"/>
      </c>
      <c r="DQ35" s="76">
        <f t="shared" si="122"/>
      </c>
      <c r="DR35" s="76">
        <f t="shared" si="122"/>
      </c>
      <c r="DS35" s="76">
        <f t="shared" si="122"/>
      </c>
      <c r="DT35" s="76">
        <f t="shared" si="122"/>
      </c>
      <c r="DU35" s="76">
        <f t="shared" si="122"/>
      </c>
      <c r="DV35" s="76">
        <f t="shared" si="122"/>
      </c>
      <c r="DW35" s="76">
        <f t="shared" si="122"/>
      </c>
      <c r="DX35" s="76">
        <f t="shared" si="122"/>
      </c>
      <c r="DY35" s="76">
        <f t="shared" si="122"/>
      </c>
      <c r="DZ35" s="76">
        <f t="shared" si="122"/>
      </c>
      <c r="EA35" s="76">
        <f t="shared" si="122"/>
      </c>
      <c r="EB35" s="76">
        <f t="shared" si="122"/>
      </c>
      <c r="EC35" s="76">
        <f t="shared" si="122"/>
      </c>
      <c r="ED35" s="76">
        <f t="shared" si="122"/>
      </c>
      <c r="EE35" s="76">
        <f t="shared" si="122"/>
      </c>
      <c r="EF35" s="76">
        <f t="shared" si="122"/>
      </c>
      <c r="EG35" s="76">
        <f t="shared" si="122"/>
      </c>
      <c r="EH35" s="76">
        <f t="shared" si="122"/>
      </c>
      <c r="EI35" s="76">
        <f t="shared" si="122"/>
      </c>
      <c r="EJ35" s="76">
        <f t="shared" si="122"/>
      </c>
      <c r="EK35" s="76">
        <f t="shared" si="122"/>
      </c>
      <c r="EL35" s="76">
        <f t="shared" si="122"/>
      </c>
      <c r="EM35" s="76">
        <f t="shared" si="122"/>
      </c>
      <c r="EN35" s="76">
        <f t="shared" si="122"/>
      </c>
      <c r="EO35" s="76">
        <f t="shared" si="122"/>
      </c>
      <c r="EP35" s="76">
        <f t="shared" si="122"/>
      </c>
      <c r="EQ35" s="76">
        <f t="shared" si="122"/>
      </c>
      <c r="ER35" s="76">
        <f t="shared" si="122"/>
      </c>
      <c r="ES35" s="76">
        <f t="shared" si="122"/>
      </c>
      <c r="ET35" s="76">
        <f t="shared" si="122"/>
      </c>
      <c r="EU35" s="76">
        <f t="shared" si="122"/>
      </c>
      <c r="EV35" s="76">
        <f t="shared" si="122"/>
      </c>
      <c r="EW35" s="76">
        <f t="shared" si="122"/>
      </c>
      <c r="EX35" s="76">
        <f t="shared" si="122"/>
      </c>
      <c r="EY35" s="76">
        <f t="shared" si="122"/>
      </c>
      <c r="EZ35" s="76">
        <f t="shared" si="122"/>
      </c>
      <c r="FA35" s="76">
        <f t="shared" si="122"/>
      </c>
      <c r="FB35" s="76">
        <f t="shared" si="122"/>
      </c>
      <c r="FC35" s="76">
        <f t="shared" si="122"/>
      </c>
      <c r="FD35" s="76">
        <f t="shared" si="122"/>
      </c>
      <c r="FE35" s="76">
        <f t="shared" si="122"/>
      </c>
      <c r="FF35" s="76">
        <f t="shared" si="122"/>
      </c>
      <c r="FG35" s="76">
        <f t="shared" si="122"/>
      </c>
      <c r="FH35" s="76">
        <f t="shared" si="122"/>
      </c>
      <c r="FI35" s="76">
        <f t="shared" si="122"/>
      </c>
      <c r="FJ35" s="76">
        <f t="shared" si="122"/>
      </c>
      <c r="FK35" s="76">
        <f t="shared" si="122"/>
      </c>
      <c r="FL35" s="76">
        <f t="shared" si="122"/>
      </c>
      <c r="FM35" s="76">
        <f t="shared" si="122"/>
      </c>
      <c r="FN35" s="76">
        <f t="shared" si="122"/>
      </c>
      <c r="FO35" s="76">
        <f aca="true" t="shared" si="123" ref="FO35:GP35">IF(FO68="","",IF(ISERROR(LEFT(RIGHT(FO76,LEN(FO76)-4),FIND(" ",RIGHT(FO76,LEN(FO76)-4)))*1),"",LEFT(RIGHT(FO76,LEN(FO76)-4),FIND(" ",RIGHT(FO76,LEN(FO76)-4)))*1))</f>
      </c>
      <c r="FP35" s="76">
        <f t="shared" si="123"/>
      </c>
      <c r="FQ35" s="76">
        <f t="shared" si="123"/>
      </c>
      <c r="FR35" s="76">
        <f t="shared" si="123"/>
      </c>
      <c r="FS35" s="76">
        <f t="shared" si="123"/>
      </c>
      <c r="FT35" s="76">
        <f t="shared" si="123"/>
      </c>
      <c r="FU35" s="76">
        <f t="shared" si="123"/>
      </c>
      <c r="FV35" s="76">
        <f t="shared" si="123"/>
      </c>
      <c r="FW35" s="76">
        <f t="shared" si="123"/>
      </c>
      <c r="FX35" s="76">
        <f t="shared" si="123"/>
      </c>
      <c r="FY35" s="76">
        <f t="shared" si="123"/>
      </c>
      <c r="FZ35" s="76">
        <f t="shared" si="123"/>
      </c>
      <c r="GA35" s="76">
        <f t="shared" si="123"/>
      </c>
      <c r="GB35" s="76">
        <f t="shared" si="123"/>
      </c>
      <c r="GC35" s="76">
        <f t="shared" si="123"/>
      </c>
      <c r="GD35" s="76">
        <f t="shared" si="123"/>
      </c>
      <c r="GE35" s="76">
        <f t="shared" si="123"/>
      </c>
      <c r="GF35" s="76">
        <f t="shared" si="123"/>
      </c>
      <c r="GG35" s="76">
        <f t="shared" si="123"/>
      </c>
      <c r="GH35" s="76">
        <f t="shared" si="123"/>
      </c>
      <c r="GI35" s="76">
        <f t="shared" si="123"/>
      </c>
      <c r="GJ35" s="76">
        <f t="shared" si="123"/>
      </c>
      <c r="GK35" s="76">
        <f t="shared" si="123"/>
      </c>
      <c r="GL35" s="76">
        <f t="shared" si="123"/>
      </c>
      <c r="GM35" s="76">
        <f t="shared" si="123"/>
      </c>
      <c r="GN35" s="76">
        <f t="shared" si="123"/>
      </c>
      <c r="GO35" s="76">
        <f t="shared" si="123"/>
      </c>
      <c r="GP35" s="76">
        <f t="shared" si="123"/>
      </c>
    </row>
    <row r="36" spans="2:198" ht="11.25" customHeight="1" hidden="1">
      <c r="B36" s="264"/>
      <c r="C36" s="239"/>
      <c r="D36" s="61"/>
      <c r="E36" s="245"/>
      <c r="F36" s="62"/>
      <c r="G36" s="210"/>
      <c r="H36" s="66">
        <f>IF(H35="","",H35*H7)</f>
      </c>
      <c r="I36" s="66">
        <f aca="true" t="shared" si="124" ref="I36:W36">IF(I35="","",I35*I7)</f>
      </c>
      <c r="J36" s="66">
        <f t="shared" si="124"/>
      </c>
      <c r="K36" s="66">
        <f t="shared" si="124"/>
      </c>
      <c r="L36" s="66">
        <f t="shared" si="124"/>
      </c>
      <c r="M36" s="66">
        <f t="shared" si="124"/>
      </c>
      <c r="N36" s="66">
        <f t="shared" si="124"/>
      </c>
      <c r="O36" s="66">
        <f t="shared" si="124"/>
      </c>
      <c r="P36" s="66">
        <f t="shared" si="124"/>
      </c>
      <c r="Q36" s="66">
        <f t="shared" si="124"/>
      </c>
      <c r="R36" s="66">
        <f t="shared" si="124"/>
      </c>
      <c r="S36" s="66">
        <f t="shared" si="124"/>
      </c>
      <c r="T36" s="66">
        <f t="shared" si="124"/>
      </c>
      <c r="U36" s="66">
        <f t="shared" si="124"/>
      </c>
      <c r="V36" s="66">
        <f t="shared" si="124"/>
      </c>
      <c r="W36" s="66">
        <f t="shared" si="124"/>
      </c>
      <c r="X36" s="66">
        <f aca="true" t="shared" si="125" ref="X36:AG36">IF(X35="","",X35*X7)</f>
      </c>
      <c r="Y36" s="66">
        <f t="shared" si="125"/>
      </c>
      <c r="Z36" s="66">
        <f t="shared" si="125"/>
      </c>
      <c r="AA36" s="66">
        <f t="shared" si="125"/>
      </c>
      <c r="AB36" s="66">
        <f t="shared" si="125"/>
      </c>
      <c r="AC36" s="66">
        <f t="shared" si="125"/>
      </c>
      <c r="AD36" s="66">
        <f t="shared" si="125"/>
      </c>
      <c r="AE36" s="66">
        <f t="shared" si="125"/>
      </c>
      <c r="AF36" s="66">
        <f t="shared" si="125"/>
      </c>
      <c r="AG36" s="66">
        <f t="shared" si="125"/>
      </c>
      <c r="AH36" s="66">
        <f aca="true" t="shared" si="126" ref="AH36:AP36">IF(AH35="","",AH35*AH7)</f>
      </c>
      <c r="AI36" s="66">
        <f t="shared" si="126"/>
      </c>
      <c r="AJ36" s="66">
        <f t="shared" si="126"/>
      </c>
      <c r="AK36" s="66">
        <f t="shared" si="126"/>
      </c>
      <c r="AL36" s="66">
        <f t="shared" si="126"/>
      </c>
      <c r="AM36" s="66">
        <f t="shared" si="126"/>
      </c>
      <c r="AN36" s="66">
        <f t="shared" si="126"/>
      </c>
      <c r="AO36" s="66">
        <f t="shared" si="126"/>
      </c>
      <c r="AP36" s="66">
        <f t="shared" si="126"/>
      </c>
      <c r="AQ36" s="66">
        <f aca="true" t="shared" si="127" ref="AQ36:DB36">IF(AQ35="","",AQ35*AQ7)</f>
      </c>
      <c r="AR36" s="66">
        <f t="shared" si="127"/>
      </c>
      <c r="AS36" s="66">
        <f t="shared" si="127"/>
      </c>
      <c r="AT36" s="66">
        <f t="shared" si="127"/>
      </c>
      <c r="AU36" s="66">
        <f t="shared" si="127"/>
      </c>
      <c r="AV36" s="66">
        <f t="shared" si="127"/>
      </c>
      <c r="AW36" s="66">
        <f t="shared" si="127"/>
      </c>
      <c r="AX36" s="66">
        <f t="shared" si="127"/>
      </c>
      <c r="AY36" s="66">
        <f t="shared" si="127"/>
      </c>
      <c r="AZ36" s="66">
        <f t="shared" si="127"/>
      </c>
      <c r="BA36" s="66">
        <f t="shared" si="127"/>
      </c>
      <c r="BB36" s="66">
        <f t="shared" si="127"/>
      </c>
      <c r="BC36" s="66">
        <f t="shared" si="127"/>
      </c>
      <c r="BD36" s="66">
        <f t="shared" si="127"/>
      </c>
      <c r="BE36" s="66">
        <f t="shared" si="127"/>
      </c>
      <c r="BF36" s="66">
        <f t="shared" si="127"/>
      </c>
      <c r="BG36" s="66">
        <f t="shared" si="127"/>
      </c>
      <c r="BH36" s="66">
        <f t="shared" si="127"/>
      </c>
      <c r="BI36" s="66">
        <f t="shared" si="127"/>
      </c>
      <c r="BJ36" s="66">
        <f t="shared" si="127"/>
      </c>
      <c r="BK36" s="66">
        <f t="shared" si="127"/>
      </c>
      <c r="BL36" s="66">
        <f t="shared" si="127"/>
      </c>
      <c r="BM36" s="66">
        <f t="shared" si="127"/>
      </c>
      <c r="BN36" s="66">
        <f t="shared" si="127"/>
      </c>
      <c r="BO36" s="66">
        <f t="shared" si="127"/>
      </c>
      <c r="BP36" s="66">
        <f t="shared" si="127"/>
      </c>
      <c r="BQ36" s="66">
        <f t="shared" si="127"/>
      </c>
      <c r="BR36" s="66">
        <f t="shared" si="127"/>
      </c>
      <c r="BS36" s="66">
        <f t="shared" si="127"/>
      </c>
      <c r="BT36" s="66">
        <f t="shared" si="127"/>
      </c>
      <c r="BU36" s="66">
        <f t="shared" si="127"/>
      </c>
      <c r="BV36" s="66">
        <f t="shared" si="127"/>
      </c>
      <c r="BW36" s="66">
        <f t="shared" si="127"/>
      </c>
      <c r="BX36" s="66">
        <f t="shared" si="127"/>
      </c>
      <c r="BY36" s="66">
        <f t="shared" si="127"/>
      </c>
      <c r="BZ36" s="66">
        <f t="shared" si="127"/>
      </c>
      <c r="CA36" s="66">
        <f t="shared" si="127"/>
      </c>
      <c r="CB36" s="66">
        <f t="shared" si="127"/>
      </c>
      <c r="CC36" s="66">
        <f t="shared" si="127"/>
      </c>
      <c r="CD36" s="66">
        <f t="shared" si="127"/>
      </c>
      <c r="CE36" s="66">
        <f t="shared" si="127"/>
      </c>
      <c r="CF36" s="66">
        <f t="shared" si="127"/>
      </c>
      <c r="CG36" s="66">
        <f t="shared" si="127"/>
      </c>
      <c r="CH36" s="66">
        <f t="shared" si="127"/>
      </c>
      <c r="CI36" s="66">
        <f t="shared" si="127"/>
      </c>
      <c r="CJ36" s="66">
        <f t="shared" si="127"/>
      </c>
      <c r="CK36" s="66">
        <f t="shared" si="127"/>
      </c>
      <c r="CL36" s="66">
        <f t="shared" si="127"/>
      </c>
      <c r="CM36" s="66">
        <f t="shared" si="127"/>
      </c>
      <c r="CN36" s="66">
        <f t="shared" si="127"/>
      </c>
      <c r="CO36" s="66">
        <f t="shared" si="127"/>
      </c>
      <c r="CP36" s="66">
        <f t="shared" si="127"/>
      </c>
      <c r="CQ36" s="66">
        <f t="shared" si="127"/>
      </c>
      <c r="CR36" s="66">
        <f t="shared" si="127"/>
      </c>
      <c r="CS36" s="66">
        <f t="shared" si="127"/>
      </c>
      <c r="CT36" s="66">
        <f t="shared" si="127"/>
      </c>
      <c r="CU36" s="66">
        <f t="shared" si="127"/>
      </c>
      <c r="CV36" s="66">
        <f t="shared" si="127"/>
      </c>
      <c r="CW36" s="66">
        <f t="shared" si="127"/>
      </c>
      <c r="CX36" s="66">
        <f t="shared" si="127"/>
      </c>
      <c r="CY36" s="66">
        <f t="shared" si="127"/>
      </c>
      <c r="CZ36" s="66">
        <f t="shared" si="127"/>
      </c>
      <c r="DA36" s="66">
        <f t="shared" si="127"/>
      </c>
      <c r="DB36" s="66">
        <f t="shared" si="127"/>
      </c>
      <c r="DC36" s="66">
        <f aca="true" t="shared" si="128" ref="DC36:FN36">IF(DC35="","",DC35*DC7)</f>
      </c>
      <c r="DD36" s="66">
        <f t="shared" si="128"/>
      </c>
      <c r="DE36" s="66">
        <f t="shared" si="128"/>
      </c>
      <c r="DF36" s="66">
        <f t="shared" si="128"/>
      </c>
      <c r="DG36" s="66">
        <f t="shared" si="128"/>
      </c>
      <c r="DH36" s="66">
        <f t="shared" si="128"/>
      </c>
      <c r="DI36" s="66">
        <f t="shared" si="128"/>
      </c>
      <c r="DJ36" s="66">
        <f t="shared" si="128"/>
      </c>
      <c r="DK36" s="66">
        <f t="shared" si="128"/>
      </c>
      <c r="DL36" s="66">
        <f t="shared" si="128"/>
      </c>
      <c r="DM36" s="66">
        <f t="shared" si="128"/>
      </c>
      <c r="DN36" s="66">
        <f t="shared" si="128"/>
      </c>
      <c r="DO36" s="66">
        <f t="shared" si="128"/>
      </c>
      <c r="DP36" s="66">
        <f t="shared" si="128"/>
      </c>
      <c r="DQ36" s="66">
        <f t="shared" si="128"/>
      </c>
      <c r="DR36" s="66">
        <f t="shared" si="128"/>
      </c>
      <c r="DS36" s="66">
        <f t="shared" si="128"/>
      </c>
      <c r="DT36" s="66">
        <f t="shared" si="128"/>
      </c>
      <c r="DU36" s="66">
        <f t="shared" si="128"/>
      </c>
      <c r="DV36" s="66">
        <f t="shared" si="128"/>
      </c>
      <c r="DW36" s="66">
        <f t="shared" si="128"/>
      </c>
      <c r="DX36" s="66">
        <f t="shared" si="128"/>
      </c>
      <c r="DY36" s="66">
        <f t="shared" si="128"/>
      </c>
      <c r="DZ36" s="66">
        <f t="shared" si="128"/>
      </c>
      <c r="EA36" s="66">
        <f t="shared" si="128"/>
      </c>
      <c r="EB36" s="66">
        <f t="shared" si="128"/>
      </c>
      <c r="EC36" s="66">
        <f t="shared" si="128"/>
      </c>
      <c r="ED36" s="66">
        <f t="shared" si="128"/>
      </c>
      <c r="EE36" s="66">
        <f t="shared" si="128"/>
      </c>
      <c r="EF36" s="66">
        <f t="shared" si="128"/>
      </c>
      <c r="EG36" s="66">
        <f t="shared" si="128"/>
      </c>
      <c r="EH36" s="66">
        <f t="shared" si="128"/>
      </c>
      <c r="EI36" s="66">
        <f t="shared" si="128"/>
      </c>
      <c r="EJ36" s="66">
        <f t="shared" si="128"/>
      </c>
      <c r="EK36" s="66">
        <f t="shared" si="128"/>
      </c>
      <c r="EL36" s="66">
        <f t="shared" si="128"/>
      </c>
      <c r="EM36" s="66">
        <f t="shared" si="128"/>
      </c>
      <c r="EN36" s="66">
        <f t="shared" si="128"/>
      </c>
      <c r="EO36" s="66">
        <f t="shared" si="128"/>
      </c>
      <c r="EP36" s="66">
        <f t="shared" si="128"/>
      </c>
      <c r="EQ36" s="66">
        <f t="shared" si="128"/>
      </c>
      <c r="ER36" s="66">
        <f t="shared" si="128"/>
      </c>
      <c r="ES36" s="66">
        <f t="shared" si="128"/>
      </c>
      <c r="ET36" s="66">
        <f t="shared" si="128"/>
      </c>
      <c r="EU36" s="66">
        <f t="shared" si="128"/>
      </c>
      <c r="EV36" s="66">
        <f t="shared" si="128"/>
      </c>
      <c r="EW36" s="66">
        <f t="shared" si="128"/>
      </c>
      <c r="EX36" s="66">
        <f t="shared" si="128"/>
      </c>
      <c r="EY36" s="66">
        <f t="shared" si="128"/>
      </c>
      <c r="EZ36" s="66">
        <f t="shared" si="128"/>
      </c>
      <c r="FA36" s="66">
        <f t="shared" si="128"/>
      </c>
      <c r="FB36" s="66">
        <f t="shared" si="128"/>
      </c>
      <c r="FC36" s="66">
        <f t="shared" si="128"/>
      </c>
      <c r="FD36" s="66">
        <f t="shared" si="128"/>
      </c>
      <c r="FE36" s="66">
        <f t="shared" si="128"/>
      </c>
      <c r="FF36" s="66">
        <f t="shared" si="128"/>
      </c>
      <c r="FG36" s="66">
        <f t="shared" si="128"/>
      </c>
      <c r="FH36" s="66">
        <f t="shared" si="128"/>
      </c>
      <c r="FI36" s="66">
        <f t="shared" si="128"/>
      </c>
      <c r="FJ36" s="66">
        <f t="shared" si="128"/>
      </c>
      <c r="FK36" s="66">
        <f t="shared" si="128"/>
      </c>
      <c r="FL36" s="66">
        <f t="shared" si="128"/>
      </c>
      <c r="FM36" s="66">
        <f t="shared" si="128"/>
      </c>
      <c r="FN36" s="66">
        <f t="shared" si="128"/>
      </c>
      <c r="FO36" s="66">
        <f aca="true" t="shared" si="129" ref="FO36:GP36">IF(FO35="","",FO35*FO7)</f>
      </c>
      <c r="FP36" s="66">
        <f t="shared" si="129"/>
      </c>
      <c r="FQ36" s="66">
        <f t="shared" si="129"/>
      </c>
      <c r="FR36" s="66">
        <f t="shared" si="129"/>
      </c>
      <c r="FS36" s="66">
        <f t="shared" si="129"/>
      </c>
      <c r="FT36" s="66">
        <f t="shared" si="129"/>
      </c>
      <c r="FU36" s="66">
        <f t="shared" si="129"/>
      </c>
      <c r="FV36" s="66">
        <f t="shared" si="129"/>
      </c>
      <c r="FW36" s="66">
        <f t="shared" si="129"/>
      </c>
      <c r="FX36" s="66">
        <f t="shared" si="129"/>
      </c>
      <c r="FY36" s="66">
        <f t="shared" si="129"/>
      </c>
      <c r="FZ36" s="66">
        <f t="shared" si="129"/>
      </c>
      <c r="GA36" s="66">
        <f t="shared" si="129"/>
      </c>
      <c r="GB36" s="66">
        <f t="shared" si="129"/>
      </c>
      <c r="GC36" s="66">
        <f t="shared" si="129"/>
      </c>
      <c r="GD36" s="66">
        <f t="shared" si="129"/>
      </c>
      <c r="GE36" s="66">
        <f t="shared" si="129"/>
      </c>
      <c r="GF36" s="66">
        <f t="shared" si="129"/>
      </c>
      <c r="GG36" s="66">
        <f t="shared" si="129"/>
      </c>
      <c r="GH36" s="66">
        <f t="shared" si="129"/>
      </c>
      <c r="GI36" s="66">
        <f t="shared" si="129"/>
      </c>
      <c r="GJ36" s="66">
        <f t="shared" si="129"/>
      </c>
      <c r="GK36" s="66">
        <f t="shared" si="129"/>
      </c>
      <c r="GL36" s="66">
        <f t="shared" si="129"/>
      </c>
      <c r="GM36" s="66">
        <f t="shared" si="129"/>
      </c>
      <c r="GN36" s="66">
        <f t="shared" si="129"/>
      </c>
      <c r="GO36" s="66">
        <f t="shared" si="129"/>
      </c>
      <c r="GP36" s="66">
        <f t="shared" si="129"/>
      </c>
    </row>
    <row r="37" spans="2:198" ht="12">
      <c r="B37" s="264"/>
      <c r="C37" s="239"/>
      <c r="D37" s="64" t="s">
        <v>12</v>
      </c>
      <c r="E37" s="245"/>
      <c r="F37" s="65">
        <f>SUM(H38:GP38)</f>
        <v>0</v>
      </c>
      <c r="G37" s="210"/>
      <c r="H37" s="66">
        <f>IF(H68="","",IF(ISERROR(LEFT(RIGHT(H77,LEN(H77)-4),FIND(" ",RIGHT(H77,LEN(H77)-4)))*1),"",LEFT(RIGHT(H77,LEN(H77)-4),FIND(" ",RIGHT(H77,LEN(H77)-4)))*1))</f>
      </c>
      <c r="I37" s="66">
        <f aca="true" t="shared" si="130" ref="I37:W37">IF(I68="","",IF(ISERROR(LEFT(RIGHT(I77,LEN(I77)-4),FIND(" ",RIGHT(I77,LEN(I77)-4)))*1),"",LEFT(RIGHT(I77,LEN(I77)-4),FIND(" ",RIGHT(I77,LEN(I77)-4)))*1))</f>
      </c>
      <c r="J37" s="66">
        <f t="shared" si="130"/>
      </c>
      <c r="K37" s="66">
        <f t="shared" si="130"/>
      </c>
      <c r="L37" s="66">
        <f t="shared" si="130"/>
      </c>
      <c r="M37" s="66">
        <f t="shared" si="130"/>
      </c>
      <c r="N37" s="66">
        <f t="shared" si="130"/>
      </c>
      <c r="O37" s="66">
        <f t="shared" si="130"/>
      </c>
      <c r="P37" s="66">
        <f t="shared" si="130"/>
      </c>
      <c r="Q37" s="66">
        <f t="shared" si="130"/>
      </c>
      <c r="R37" s="66">
        <f t="shared" si="130"/>
      </c>
      <c r="S37" s="66">
        <f t="shared" si="130"/>
      </c>
      <c r="T37" s="66">
        <f t="shared" si="130"/>
      </c>
      <c r="U37" s="66">
        <f t="shared" si="130"/>
      </c>
      <c r="V37" s="66">
        <f t="shared" si="130"/>
      </c>
      <c r="W37" s="66">
        <f t="shared" si="130"/>
      </c>
      <c r="X37" s="66">
        <f aca="true" t="shared" si="131" ref="X37:AG37">IF(X68="","",IF(ISERROR(LEFT(RIGHT(X77,LEN(X77)-4),FIND(" ",RIGHT(X77,LEN(X77)-4)))*1),"",LEFT(RIGHT(X77,LEN(X77)-4),FIND(" ",RIGHT(X77,LEN(X77)-4)))*1))</f>
      </c>
      <c r="Y37" s="66">
        <f t="shared" si="131"/>
      </c>
      <c r="Z37" s="66">
        <f t="shared" si="131"/>
      </c>
      <c r="AA37" s="66">
        <f t="shared" si="131"/>
      </c>
      <c r="AB37" s="66">
        <f t="shared" si="131"/>
      </c>
      <c r="AC37" s="66">
        <f t="shared" si="131"/>
      </c>
      <c r="AD37" s="66">
        <f t="shared" si="131"/>
      </c>
      <c r="AE37" s="66">
        <f t="shared" si="131"/>
      </c>
      <c r="AF37" s="66">
        <f t="shared" si="131"/>
      </c>
      <c r="AG37" s="66">
        <f t="shared" si="131"/>
      </c>
      <c r="AH37" s="66">
        <f aca="true" t="shared" si="132" ref="AH37:AP37">IF(AH68="","",IF(ISERROR(LEFT(RIGHT(AH77,LEN(AH77)-4),FIND(" ",RIGHT(AH77,LEN(AH77)-4)))*1),"",LEFT(RIGHT(AH77,LEN(AH77)-4),FIND(" ",RIGHT(AH77,LEN(AH77)-4)))*1))</f>
      </c>
      <c r="AI37" s="66">
        <f t="shared" si="132"/>
      </c>
      <c r="AJ37" s="66">
        <f t="shared" si="132"/>
      </c>
      <c r="AK37" s="66">
        <f t="shared" si="132"/>
      </c>
      <c r="AL37" s="66">
        <f t="shared" si="132"/>
      </c>
      <c r="AM37" s="66">
        <f t="shared" si="132"/>
      </c>
      <c r="AN37" s="66">
        <f t="shared" si="132"/>
      </c>
      <c r="AO37" s="66">
        <f t="shared" si="132"/>
      </c>
      <c r="AP37" s="66">
        <f t="shared" si="132"/>
      </c>
      <c r="AQ37" s="66">
        <f aca="true" t="shared" si="133" ref="AQ37:DB37">IF(AQ68="","",IF(ISERROR(LEFT(RIGHT(AQ77,LEN(AQ77)-4),FIND(" ",RIGHT(AQ77,LEN(AQ77)-4)))*1),"",LEFT(RIGHT(AQ77,LEN(AQ77)-4),FIND(" ",RIGHT(AQ77,LEN(AQ77)-4)))*1))</f>
      </c>
      <c r="AR37" s="66">
        <f t="shared" si="133"/>
      </c>
      <c r="AS37" s="66">
        <f t="shared" si="133"/>
      </c>
      <c r="AT37" s="66">
        <f t="shared" si="133"/>
      </c>
      <c r="AU37" s="66">
        <f t="shared" si="133"/>
      </c>
      <c r="AV37" s="66">
        <f t="shared" si="133"/>
      </c>
      <c r="AW37" s="66">
        <f t="shared" si="133"/>
      </c>
      <c r="AX37" s="66">
        <f t="shared" si="133"/>
      </c>
      <c r="AY37" s="66">
        <f t="shared" si="133"/>
      </c>
      <c r="AZ37" s="66">
        <f t="shared" si="133"/>
      </c>
      <c r="BA37" s="66">
        <f t="shared" si="133"/>
      </c>
      <c r="BB37" s="66">
        <f t="shared" si="133"/>
      </c>
      <c r="BC37" s="66">
        <f t="shared" si="133"/>
      </c>
      <c r="BD37" s="66">
        <f t="shared" si="133"/>
      </c>
      <c r="BE37" s="66">
        <f t="shared" si="133"/>
      </c>
      <c r="BF37" s="66">
        <f t="shared" si="133"/>
      </c>
      <c r="BG37" s="66">
        <f t="shared" si="133"/>
      </c>
      <c r="BH37" s="66">
        <f t="shared" si="133"/>
      </c>
      <c r="BI37" s="66">
        <f t="shared" si="133"/>
      </c>
      <c r="BJ37" s="66">
        <f t="shared" si="133"/>
      </c>
      <c r="BK37" s="66">
        <f t="shared" si="133"/>
      </c>
      <c r="BL37" s="66">
        <f t="shared" si="133"/>
      </c>
      <c r="BM37" s="66">
        <f t="shared" si="133"/>
      </c>
      <c r="BN37" s="66">
        <f t="shared" si="133"/>
      </c>
      <c r="BO37" s="66">
        <f t="shared" si="133"/>
      </c>
      <c r="BP37" s="66">
        <f t="shared" si="133"/>
      </c>
      <c r="BQ37" s="66">
        <f t="shared" si="133"/>
      </c>
      <c r="BR37" s="66">
        <f t="shared" si="133"/>
      </c>
      <c r="BS37" s="66">
        <f t="shared" si="133"/>
      </c>
      <c r="BT37" s="66">
        <f t="shared" si="133"/>
      </c>
      <c r="BU37" s="66">
        <f t="shared" si="133"/>
      </c>
      <c r="BV37" s="66">
        <f t="shared" si="133"/>
      </c>
      <c r="BW37" s="66">
        <f t="shared" si="133"/>
      </c>
      <c r="BX37" s="66">
        <f t="shared" si="133"/>
      </c>
      <c r="BY37" s="66">
        <f t="shared" si="133"/>
      </c>
      <c r="BZ37" s="66">
        <f t="shared" si="133"/>
      </c>
      <c r="CA37" s="66">
        <f t="shared" si="133"/>
      </c>
      <c r="CB37" s="66">
        <f t="shared" si="133"/>
      </c>
      <c r="CC37" s="66">
        <f t="shared" si="133"/>
      </c>
      <c r="CD37" s="66">
        <f t="shared" si="133"/>
      </c>
      <c r="CE37" s="66">
        <f t="shared" si="133"/>
      </c>
      <c r="CF37" s="66">
        <f t="shared" si="133"/>
      </c>
      <c r="CG37" s="66">
        <f t="shared" si="133"/>
      </c>
      <c r="CH37" s="66">
        <f t="shared" si="133"/>
      </c>
      <c r="CI37" s="66">
        <f t="shared" si="133"/>
      </c>
      <c r="CJ37" s="66">
        <f t="shared" si="133"/>
      </c>
      <c r="CK37" s="66">
        <f t="shared" si="133"/>
      </c>
      <c r="CL37" s="66">
        <f t="shared" si="133"/>
      </c>
      <c r="CM37" s="66">
        <f t="shared" si="133"/>
      </c>
      <c r="CN37" s="66">
        <f t="shared" si="133"/>
      </c>
      <c r="CO37" s="66">
        <f t="shared" si="133"/>
      </c>
      <c r="CP37" s="66">
        <f t="shared" si="133"/>
      </c>
      <c r="CQ37" s="66">
        <f t="shared" si="133"/>
      </c>
      <c r="CR37" s="66">
        <f t="shared" si="133"/>
      </c>
      <c r="CS37" s="66">
        <f t="shared" si="133"/>
      </c>
      <c r="CT37" s="66">
        <f t="shared" si="133"/>
      </c>
      <c r="CU37" s="66">
        <f t="shared" si="133"/>
      </c>
      <c r="CV37" s="66">
        <f t="shared" si="133"/>
      </c>
      <c r="CW37" s="66">
        <f t="shared" si="133"/>
      </c>
      <c r="CX37" s="66">
        <f t="shared" si="133"/>
      </c>
      <c r="CY37" s="66">
        <f t="shared" si="133"/>
      </c>
      <c r="CZ37" s="66">
        <f t="shared" si="133"/>
      </c>
      <c r="DA37" s="66">
        <f t="shared" si="133"/>
      </c>
      <c r="DB37" s="66">
        <f t="shared" si="133"/>
      </c>
      <c r="DC37" s="66">
        <f aca="true" t="shared" si="134" ref="DC37:FN37">IF(DC68="","",IF(ISERROR(LEFT(RIGHT(DC77,LEN(DC77)-4),FIND(" ",RIGHT(DC77,LEN(DC77)-4)))*1),"",LEFT(RIGHT(DC77,LEN(DC77)-4),FIND(" ",RIGHT(DC77,LEN(DC77)-4)))*1))</f>
      </c>
      <c r="DD37" s="66">
        <f t="shared" si="134"/>
      </c>
      <c r="DE37" s="66">
        <f t="shared" si="134"/>
      </c>
      <c r="DF37" s="66">
        <f t="shared" si="134"/>
      </c>
      <c r="DG37" s="66">
        <f t="shared" si="134"/>
      </c>
      <c r="DH37" s="66">
        <f t="shared" si="134"/>
      </c>
      <c r="DI37" s="66">
        <f t="shared" si="134"/>
      </c>
      <c r="DJ37" s="66">
        <f t="shared" si="134"/>
      </c>
      <c r="DK37" s="66">
        <f t="shared" si="134"/>
      </c>
      <c r="DL37" s="66">
        <f t="shared" si="134"/>
      </c>
      <c r="DM37" s="66">
        <f t="shared" si="134"/>
      </c>
      <c r="DN37" s="66">
        <f t="shared" si="134"/>
      </c>
      <c r="DO37" s="66">
        <f t="shared" si="134"/>
      </c>
      <c r="DP37" s="66">
        <f t="shared" si="134"/>
      </c>
      <c r="DQ37" s="66">
        <f t="shared" si="134"/>
      </c>
      <c r="DR37" s="66">
        <f t="shared" si="134"/>
      </c>
      <c r="DS37" s="66">
        <f t="shared" si="134"/>
      </c>
      <c r="DT37" s="66">
        <f t="shared" si="134"/>
      </c>
      <c r="DU37" s="66">
        <f t="shared" si="134"/>
      </c>
      <c r="DV37" s="66">
        <f t="shared" si="134"/>
      </c>
      <c r="DW37" s="66">
        <f t="shared" si="134"/>
      </c>
      <c r="DX37" s="66">
        <f t="shared" si="134"/>
      </c>
      <c r="DY37" s="66">
        <f t="shared" si="134"/>
      </c>
      <c r="DZ37" s="66">
        <f t="shared" si="134"/>
      </c>
      <c r="EA37" s="66">
        <f t="shared" si="134"/>
      </c>
      <c r="EB37" s="66">
        <f t="shared" si="134"/>
      </c>
      <c r="EC37" s="66">
        <f t="shared" si="134"/>
      </c>
      <c r="ED37" s="66">
        <f t="shared" si="134"/>
      </c>
      <c r="EE37" s="66">
        <f t="shared" si="134"/>
      </c>
      <c r="EF37" s="66">
        <f t="shared" si="134"/>
      </c>
      <c r="EG37" s="66">
        <f t="shared" si="134"/>
      </c>
      <c r="EH37" s="66">
        <f t="shared" si="134"/>
      </c>
      <c r="EI37" s="66">
        <f t="shared" si="134"/>
      </c>
      <c r="EJ37" s="66">
        <f t="shared" si="134"/>
      </c>
      <c r="EK37" s="66">
        <f t="shared" si="134"/>
      </c>
      <c r="EL37" s="66">
        <f t="shared" si="134"/>
      </c>
      <c r="EM37" s="66">
        <f t="shared" si="134"/>
      </c>
      <c r="EN37" s="66">
        <f t="shared" si="134"/>
      </c>
      <c r="EO37" s="66">
        <f t="shared" si="134"/>
      </c>
      <c r="EP37" s="66">
        <f t="shared" si="134"/>
      </c>
      <c r="EQ37" s="66">
        <f t="shared" si="134"/>
      </c>
      <c r="ER37" s="66">
        <f t="shared" si="134"/>
      </c>
      <c r="ES37" s="66">
        <f t="shared" si="134"/>
      </c>
      <c r="ET37" s="66">
        <f t="shared" si="134"/>
      </c>
      <c r="EU37" s="66">
        <f t="shared" si="134"/>
      </c>
      <c r="EV37" s="66">
        <f t="shared" si="134"/>
      </c>
      <c r="EW37" s="66">
        <f t="shared" si="134"/>
      </c>
      <c r="EX37" s="66">
        <f t="shared" si="134"/>
      </c>
      <c r="EY37" s="66">
        <f t="shared" si="134"/>
      </c>
      <c r="EZ37" s="66">
        <f t="shared" si="134"/>
      </c>
      <c r="FA37" s="66">
        <f t="shared" si="134"/>
      </c>
      <c r="FB37" s="66">
        <f t="shared" si="134"/>
      </c>
      <c r="FC37" s="66">
        <f t="shared" si="134"/>
      </c>
      <c r="FD37" s="66">
        <f t="shared" si="134"/>
      </c>
      <c r="FE37" s="66">
        <f t="shared" si="134"/>
      </c>
      <c r="FF37" s="66">
        <f t="shared" si="134"/>
      </c>
      <c r="FG37" s="66">
        <f t="shared" si="134"/>
      </c>
      <c r="FH37" s="66">
        <f t="shared" si="134"/>
      </c>
      <c r="FI37" s="66">
        <f t="shared" si="134"/>
      </c>
      <c r="FJ37" s="66">
        <f t="shared" si="134"/>
      </c>
      <c r="FK37" s="66">
        <f t="shared" si="134"/>
      </c>
      <c r="FL37" s="66">
        <f t="shared" si="134"/>
      </c>
      <c r="FM37" s="66">
        <f t="shared" si="134"/>
      </c>
      <c r="FN37" s="66">
        <f t="shared" si="134"/>
      </c>
      <c r="FO37" s="66">
        <f aca="true" t="shared" si="135" ref="FO37:GP37">IF(FO68="","",IF(ISERROR(LEFT(RIGHT(FO77,LEN(FO77)-4),FIND(" ",RIGHT(FO77,LEN(FO77)-4)))*1),"",LEFT(RIGHT(FO77,LEN(FO77)-4),FIND(" ",RIGHT(FO77,LEN(FO77)-4)))*1))</f>
      </c>
      <c r="FP37" s="66">
        <f t="shared" si="135"/>
      </c>
      <c r="FQ37" s="66">
        <f t="shared" si="135"/>
      </c>
      <c r="FR37" s="66">
        <f t="shared" si="135"/>
      </c>
      <c r="FS37" s="66">
        <f t="shared" si="135"/>
      </c>
      <c r="FT37" s="66">
        <f t="shared" si="135"/>
      </c>
      <c r="FU37" s="66">
        <f t="shared" si="135"/>
      </c>
      <c r="FV37" s="66">
        <f t="shared" si="135"/>
      </c>
      <c r="FW37" s="66">
        <f t="shared" si="135"/>
      </c>
      <c r="FX37" s="66">
        <f t="shared" si="135"/>
      </c>
      <c r="FY37" s="66">
        <f t="shared" si="135"/>
      </c>
      <c r="FZ37" s="66">
        <f t="shared" si="135"/>
      </c>
      <c r="GA37" s="66">
        <f t="shared" si="135"/>
      </c>
      <c r="GB37" s="66">
        <f t="shared" si="135"/>
      </c>
      <c r="GC37" s="66">
        <f t="shared" si="135"/>
      </c>
      <c r="GD37" s="66">
        <f t="shared" si="135"/>
      </c>
      <c r="GE37" s="66">
        <f t="shared" si="135"/>
      </c>
      <c r="GF37" s="66">
        <f t="shared" si="135"/>
      </c>
      <c r="GG37" s="66">
        <f t="shared" si="135"/>
      </c>
      <c r="GH37" s="66">
        <f t="shared" si="135"/>
      </c>
      <c r="GI37" s="66">
        <f t="shared" si="135"/>
      </c>
      <c r="GJ37" s="66">
        <f t="shared" si="135"/>
      </c>
      <c r="GK37" s="66">
        <f t="shared" si="135"/>
      </c>
      <c r="GL37" s="66">
        <f t="shared" si="135"/>
      </c>
      <c r="GM37" s="66">
        <f t="shared" si="135"/>
      </c>
      <c r="GN37" s="66">
        <f t="shared" si="135"/>
      </c>
      <c r="GO37" s="66">
        <f t="shared" si="135"/>
      </c>
      <c r="GP37" s="66">
        <f t="shared" si="135"/>
      </c>
    </row>
    <row r="38" spans="2:198" ht="11.25" customHeight="1" hidden="1">
      <c r="B38" s="264"/>
      <c r="C38" s="239"/>
      <c r="D38" s="64"/>
      <c r="E38" s="245"/>
      <c r="F38" s="65"/>
      <c r="G38" s="138"/>
      <c r="H38" s="77">
        <f>IF(H37="","",H37*H7)</f>
      </c>
      <c r="I38" s="77">
        <f aca="true" t="shared" si="136" ref="I38:W38">IF(I37="","",I37*I7)</f>
      </c>
      <c r="J38" s="77">
        <f t="shared" si="136"/>
      </c>
      <c r="K38" s="77">
        <f t="shared" si="136"/>
      </c>
      <c r="L38" s="77">
        <f t="shared" si="136"/>
      </c>
      <c r="M38" s="77">
        <f t="shared" si="136"/>
      </c>
      <c r="N38" s="77">
        <f t="shared" si="136"/>
      </c>
      <c r="O38" s="77">
        <f t="shared" si="136"/>
      </c>
      <c r="P38" s="77">
        <f t="shared" si="136"/>
      </c>
      <c r="Q38" s="77">
        <f t="shared" si="136"/>
      </c>
      <c r="R38" s="77">
        <f t="shared" si="136"/>
      </c>
      <c r="S38" s="77">
        <f t="shared" si="136"/>
      </c>
      <c r="T38" s="77">
        <f t="shared" si="136"/>
      </c>
      <c r="U38" s="77">
        <f t="shared" si="136"/>
      </c>
      <c r="V38" s="77">
        <f t="shared" si="136"/>
      </c>
      <c r="W38" s="77">
        <f t="shared" si="136"/>
      </c>
      <c r="X38" s="77">
        <f aca="true" t="shared" si="137" ref="X38:AG38">IF(X37="","",X37*X7)</f>
      </c>
      <c r="Y38" s="77">
        <f t="shared" si="137"/>
      </c>
      <c r="Z38" s="77">
        <f t="shared" si="137"/>
      </c>
      <c r="AA38" s="77">
        <f t="shared" si="137"/>
      </c>
      <c r="AB38" s="77">
        <f t="shared" si="137"/>
      </c>
      <c r="AC38" s="77">
        <f t="shared" si="137"/>
      </c>
      <c r="AD38" s="77">
        <f t="shared" si="137"/>
      </c>
      <c r="AE38" s="77">
        <f t="shared" si="137"/>
      </c>
      <c r="AF38" s="77">
        <f t="shared" si="137"/>
      </c>
      <c r="AG38" s="77">
        <f t="shared" si="137"/>
      </c>
      <c r="AH38" s="77">
        <f aca="true" t="shared" si="138" ref="AH38:AP38">IF(AH37="","",AH37*AH7)</f>
      </c>
      <c r="AI38" s="77">
        <f t="shared" si="138"/>
      </c>
      <c r="AJ38" s="77">
        <f t="shared" si="138"/>
      </c>
      <c r="AK38" s="77">
        <f t="shared" si="138"/>
      </c>
      <c r="AL38" s="77">
        <f t="shared" si="138"/>
      </c>
      <c r="AM38" s="77">
        <f t="shared" si="138"/>
      </c>
      <c r="AN38" s="77">
        <f t="shared" si="138"/>
      </c>
      <c r="AO38" s="77">
        <f t="shared" si="138"/>
      </c>
      <c r="AP38" s="77">
        <f t="shared" si="138"/>
      </c>
      <c r="AQ38" s="77">
        <f aca="true" t="shared" si="139" ref="AQ38:DB38">IF(AQ37="","",AQ37*AQ7)</f>
      </c>
      <c r="AR38" s="77">
        <f t="shared" si="139"/>
      </c>
      <c r="AS38" s="77">
        <f t="shared" si="139"/>
      </c>
      <c r="AT38" s="77">
        <f t="shared" si="139"/>
      </c>
      <c r="AU38" s="77">
        <f t="shared" si="139"/>
      </c>
      <c r="AV38" s="77">
        <f t="shared" si="139"/>
      </c>
      <c r="AW38" s="77">
        <f t="shared" si="139"/>
      </c>
      <c r="AX38" s="77">
        <f t="shared" si="139"/>
      </c>
      <c r="AY38" s="77">
        <f t="shared" si="139"/>
      </c>
      <c r="AZ38" s="77">
        <f t="shared" si="139"/>
      </c>
      <c r="BA38" s="77">
        <f t="shared" si="139"/>
      </c>
      <c r="BB38" s="77">
        <f t="shared" si="139"/>
      </c>
      <c r="BC38" s="77">
        <f t="shared" si="139"/>
      </c>
      <c r="BD38" s="77">
        <f t="shared" si="139"/>
      </c>
      <c r="BE38" s="77">
        <f t="shared" si="139"/>
      </c>
      <c r="BF38" s="77">
        <f t="shared" si="139"/>
      </c>
      <c r="BG38" s="77">
        <f t="shared" si="139"/>
      </c>
      <c r="BH38" s="77">
        <f t="shared" si="139"/>
      </c>
      <c r="BI38" s="77">
        <f t="shared" si="139"/>
      </c>
      <c r="BJ38" s="77">
        <f t="shared" si="139"/>
      </c>
      <c r="BK38" s="77">
        <f t="shared" si="139"/>
      </c>
      <c r="BL38" s="77">
        <f t="shared" si="139"/>
      </c>
      <c r="BM38" s="77">
        <f t="shared" si="139"/>
      </c>
      <c r="BN38" s="77">
        <f t="shared" si="139"/>
      </c>
      <c r="BO38" s="77">
        <f t="shared" si="139"/>
      </c>
      <c r="BP38" s="77">
        <f t="shared" si="139"/>
      </c>
      <c r="BQ38" s="77">
        <f t="shared" si="139"/>
      </c>
      <c r="BR38" s="77">
        <f t="shared" si="139"/>
      </c>
      <c r="BS38" s="77">
        <f t="shared" si="139"/>
      </c>
      <c r="BT38" s="77">
        <f t="shared" si="139"/>
      </c>
      <c r="BU38" s="77">
        <f t="shared" si="139"/>
      </c>
      <c r="BV38" s="77">
        <f t="shared" si="139"/>
      </c>
      <c r="BW38" s="77">
        <f t="shared" si="139"/>
      </c>
      <c r="BX38" s="77">
        <f t="shared" si="139"/>
      </c>
      <c r="BY38" s="77">
        <f t="shared" si="139"/>
      </c>
      <c r="BZ38" s="77">
        <f t="shared" si="139"/>
      </c>
      <c r="CA38" s="77">
        <f t="shared" si="139"/>
      </c>
      <c r="CB38" s="77">
        <f t="shared" si="139"/>
      </c>
      <c r="CC38" s="77">
        <f t="shared" si="139"/>
      </c>
      <c r="CD38" s="77">
        <f t="shared" si="139"/>
      </c>
      <c r="CE38" s="77">
        <f t="shared" si="139"/>
      </c>
      <c r="CF38" s="77">
        <f t="shared" si="139"/>
      </c>
      <c r="CG38" s="77">
        <f t="shared" si="139"/>
      </c>
      <c r="CH38" s="77">
        <f t="shared" si="139"/>
      </c>
      <c r="CI38" s="77">
        <f t="shared" si="139"/>
      </c>
      <c r="CJ38" s="77">
        <f t="shared" si="139"/>
      </c>
      <c r="CK38" s="77">
        <f t="shared" si="139"/>
      </c>
      <c r="CL38" s="77">
        <f t="shared" si="139"/>
      </c>
      <c r="CM38" s="77">
        <f t="shared" si="139"/>
      </c>
      <c r="CN38" s="77">
        <f t="shared" si="139"/>
      </c>
      <c r="CO38" s="77">
        <f t="shared" si="139"/>
      </c>
      <c r="CP38" s="77">
        <f t="shared" si="139"/>
      </c>
      <c r="CQ38" s="77">
        <f t="shared" si="139"/>
      </c>
      <c r="CR38" s="77">
        <f t="shared" si="139"/>
      </c>
      <c r="CS38" s="77">
        <f t="shared" si="139"/>
      </c>
      <c r="CT38" s="77">
        <f t="shared" si="139"/>
      </c>
      <c r="CU38" s="77">
        <f t="shared" si="139"/>
      </c>
      <c r="CV38" s="77">
        <f t="shared" si="139"/>
      </c>
      <c r="CW38" s="77">
        <f t="shared" si="139"/>
      </c>
      <c r="CX38" s="77">
        <f t="shared" si="139"/>
      </c>
      <c r="CY38" s="77">
        <f t="shared" si="139"/>
      </c>
      <c r="CZ38" s="77">
        <f t="shared" si="139"/>
      </c>
      <c r="DA38" s="77">
        <f t="shared" si="139"/>
      </c>
      <c r="DB38" s="77">
        <f t="shared" si="139"/>
      </c>
      <c r="DC38" s="77">
        <f aca="true" t="shared" si="140" ref="DC38:FN38">IF(DC37="","",DC37*DC7)</f>
      </c>
      <c r="DD38" s="77">
        <f t="shared" si="140"/>
      </c>
      <c r="DE38" s="77">
        <f t="shared" si="140"/>
      </c>
      <c r="DF38" s="77">
        <f t="shared" si="140"/>
      </c>
      <c r="DG38" s="77">
        <f t="shared" si="140"/>
      </c>
      <c r="DH38" s="77">
        <f t="shared" si="140"/>
      </c>
      <c r="DI38" s="77">
        <f t="shared" si="140"/>
      </c>
      <c r="DJ38" s="77">
        <f t="shared" si="140"/>
      </c>
      <c r="DK38" s="77">
        <f t="shared" si="140"/>
      </c>
      <c r="DL38" s="77">
        <f t="shared" si="140"/>
      </c>
      <c r="DM38" s="77">
        <f t="shared" si="140"/>
      </c>
      <c r="DN38" s="77">
        <f t="shared" si="140"/>
      </c>
      <c r="DO38" s="77">
        <f t="shared" si="140"/>
      </c>
      <c r="DP38" s="77">
        <f t="shared" si="140"/>
      </c>
      <c r="DQ38" s="77">
        <f t="shared" si="140"/>
      </c>
      <c r="DR38" s="77">
        <f t="shared" si="140"/>
      </c>
      <c r="DS38" s="77">
        <f t="shared" si="140"/>
      </c>
      <c r="DT38" s="77">
        <f t="shared" si="140"/>
      </c>
      <c r="DU38" s="77">
        <f t="shared" si="140"/>
      </c>
      <c r="DV38" s="77">
        <f t="shared" si="140"/>
      </c>
      <c r="DW38" s="77">
        <f t="shared" si="140"/>
      </c>
      <c r="DX38" s="77">
        <f t="shared" si="140"/>
      </c>
      <c r="DY38" s="77">
        <f t="shared" si="140"/>
      </c>
      <c r="DZ38" s="77">
        <f t="shared" si="140"/>
      </c>
      <c r="EA38" s="77">
        <f t="shared" si="140"/>
      </c>
      <c r="EB38" s="77">
        <f t="shared" si="140"/>
      </c>
      <c r="EC38" s="77">
        <f t="shared" si="140"/>
      </c>
      <c r="ED38" s="77">
        <f t="shared" si="140"/>
      </c>
      <c r="EE38" s="77">
        <f t="shared" si="140"/>
      </c>
      <c r="EF38" s="77">
        <f t="shared" si="140"/>
      </c>
      <c r="EG38" s="77">
        <f t="shared" si="140"/>
      </c>
      <c r="EH38" s="77">
        <f t="shared" si="140"/>
      </c>
      <c r="EI38" s="77">
        <f t="shared" si="140"/>
      </c>
      <c r="EJ38" s="77">
        <f t="shared" si="140"/>
      </c>
      <c r="EK38" s="77">
        <f t="shared" si="140"/>
      </c>
      <c r="EL38" s="77">
        <f t="shared" si="140"/>
      </c>
      <c r="EM38" s="77">
        <f t="shared" si="140"/>
      </c>
      <c r="EN38" s="77">
        <f t="shared" si="140"/>
      </c>
      <c r="EO38" s="77">
        <f t="shared" si="140"/>
      </c>
      <c r="EP38" s="77">
        <f t="shared" si="140"/>
      </c>
      <c r="EQ38" s="77">
        <f t="shared" si="140"/>
      </c>
      <c r="ER38" s="77">
        <f t="shared" si="140"/>
      </c>
      <c r="ES38" s="77">
        <f t="shared" si="140"/>
      </c>
      <c r="ET38" s="77">
        <f t="shared" si="140"/>
      </c>
      <c r="EU38" s="77">
        <f t="shared" si="140"/>
      </c>
      <c r="EV38" s="77">
        <f t="shared" si="140"/>
      </c>
      <c r="EW38" s="77">
        <f t="shared" si="140"/>
      </c>
      <c r="EX38" s="77">
        <f t="shared" si="140"/>
      </c>
      <c r="EY38" s="77">
        <f t="shared" si="140"/>
      </c>
      <c r="EZ38" s="77">
        <f t="shared" si="140"/>
      </c>
      <c r="FA38" s="77">
        <f t="shared" si="140"/>
      </c>
      <c r="FB38" s="77">
        <f t="shared" si="140"/>
      </c>
      <c r="FC38" s="77">
        <f t="shared" si="140"/>
      </c>
      <c r="FD38" s="77">
        <f t="shared" si="140"/>
      </c>
      <c r="FE38" s="77">
        <f t="shared" si="140"/>
      </c>
      <c r="FF38" s="77">
        <f t="shared" si="140"/>
      </c>
      <c r="FG38" s="77">
        <f t="shared" si="140"/>
      </c>
      <c r="FH38" s="77">
        <f t="shared" si="140"/>
      </c>
      <c r="FI38" s="77">
        <f t="shared" si="140"/>
      </c>
      <c r="FJ38" s="77">
        <f t="shared" si="140"/>
      </c>
      <c r="FK38" s="77">
        <f t="shared" si="140"/>
      </c>
      <c r="FL38" s="77">
        <f t="shared" si="140"/>
      </c>
      <c r="FM38" s="77">
        <f t="shared" si="140"/>
      </c>
      <c r="FN38" s="77">
        <f t="shared" si="140"/>
      </c>
      <c r="FO38" s="77">
        <f aca="true" t="shared" si="141" ref="FO38:GP38">IF(FO37="","",FO37*FO7)</f>
      </c>
      <c r="FP38" s="77">
        <f t="shared" si="141"/>
      </c>
      <c r="FQ38" s="77">
        <f t="shared" si="141"/>
      </c>
      <c r="FR38" s="77">
        <f t="shared" si="141"/>
      </c>
      <c r="FS38" s="77">
        <f t="shared" si="141"/>
      </c>
      <c r="FT38" s="77">
        <f t="shared" si="141"/>
      </c>
      <c r="FU38" s="77">
        <f t="shared" si="141"/>
      </c>
      <c r="FV38" s="77">
        <f t="shared" si="141"/>
      </c>
      <c r="FW38" s="77">
        <f t="shared" si="141"/>
      </c>
      <c r="FX38" s="77">
        <f t="shared" si="141"/>
      </c>
      <c r="FY38" s="77">
        <f t="shared" si="141"/>
      </c>
      <c r="FZ38" s="77">
        <f t="shared" si="141"/>
      </c>
      <c r="GA38" s="77">
        <f t="shared" si="141"/>
      </c>
      <c r="GB38" s="77">
        <f t="shared" si="141"/>
      </c>
      <c r="GC38" s="77">
        <f t="shared" si="141"/>
      </c>
      <c r="GD38" s="77">
        <f t="shared" si="141"/>
      </c>
      <c r="GE38" s="77">
        <f t="shared" si="141"/>
      </c>
      <c r="GF38" s="77">
        <f t="shared" si="141"/>
      </c>
      <c r="GG38" s="77">
        <f t="shared" si="141"/>
      </c>
      <c r="GH38" s="77">
        <f t="shared" si="141"/>
      </c>
      <c r="GI38" s="77">
        <f t="shared" si="141"/>
      </c>
      <c r="GJ38" s="77">
        <f t="shared" si="141"/>
      </c>
      <c r="GK38" s="77">
        <f t="shared" si="141"/>
      </c>
      <c r="GL38" s="77">
        <f t="shared" si="141"/>
      </c>
      <c r="GM38" s="77">
        <f t="shared" si="141"/>
      </c>
      <c r="GN38" s="77">
        <f t="shared" si="141"/>
      </c>
      <c r="GO38" s="77">
        <f t="shared" si="141"/>
      </c>
      <c r="GP38" s="77">
        <f t="shared" si="141"/>
      </c>
    </row>
    <row r="39" spans="2:198" ht="12">
      <c r="B39" s="264"/>
      <c r="C39" s="239"/>
      <c r="D39" s="64" t="s">
        <v>13</v>
      </c>
      <c r="E39" s="245"/>
      <c r="F39" s="65">
        <f>SUM(H40:GP40)</f>
        <v>0</v>
      </c>
      <c r="G39" s="138"/>
      <c r="H39" s="66">
        <f>IF(H68="","",IF(ISERROR(LEFT(RIGHT(H78,LEN(H78)-4),FIND(" ",RIGHT(H78,LEN(H78)-4)))*1),"",LEFT(RIGHT(H78,LEN(H78)-4),FIND(" ",RIGHT(H78,LEN(H78)-4)))*1))</f>
      </c>
      <c r="I39" s="66">
        <f aca="true" t="shared" si="142" ref="I39:W39">IF(I68="","",IF(ISERROR(LEFT(RIGHT(I78,LEN(I78)-4),FIND(" ",RIGHT(I78,LEN(I78)-4)))*1),"",LEFT(RIGHT(I78,LEN(I78)-4),FIND(" ",RIGHT(I78,LEN(I78)-4)))*1))</f>
      </c>
      <c r="J39" s="66">
        <f t="shared" si="142"/>
      </c>
      <c r="K39" s="66">
        <f t="shared" si="142"/>
      </c>
      <c r="L39" s="66">
        <f t="shared" si="142"/>
      </c>
      <c r="M39" s="66">
        <f t="shared" si="142"/>
      </c>
      <c r="N39" s="66">
        <f t="shared" si="142"/>
      </c>
      <c r="O39" s="66">
        <f t="shared" si="142"/>
      </c>
      <c r="P39" s="66">
        <f t="shared" si="142"/>
      </c>
      <c r="Q39" s="66">
        <f t="shared" si="142"/>
      </c>
      <c r="R39" s="66">
        <f t="shared" si="142"/>
      </c>
      <c r="S39" s="66">
        <f t="shared" si="142"/>
      </c>
      <c r="T39" s="66">
        <f t="shared" si="142"/>
      </c>
      <c r="U39" s="66">
        <f t="shared" si="142"/>
      </c>
      <c r="V39" s="66">
        <f t="shared" si="142"/>
      </c>
      <c r="W39" s="66">
        <f t="shared" si="142"/>
      </c>
      <c r="X39" s="66">
        <f aca="true" t="shared" si="143" ref="X39:AG39">IF(X68="","",IF(ISERROR(LEFT(RIGHT(X78,LEN(X78)-4),FIND(" ",RIGHT(X78,LEN(X78)-4)))*1),"",LEFT(RIGHT(X78,LEN(X78)-4),FIND(" ",RIGHT(X78,LEN(X78)-4)))*1))</f>
      </c>
      <c r="Y39" s="66">
        <f t="shared" si="143"/>
      </c>
      <c r="Z39" s="66">
        <f t="shared" si="143"/>
      </c>
      <c r="AA39" s="66">
        <f t="shared" si="143"/>
      </c>
      <c r="AB39" s="66">
        <f t="shared" si="143"/>
      </c>
      <c r="AC39" s="66">
        <f t="shared" si="143"/>
      </c>
      <c r="AD39" s="66">
        <f t="shared" si="143"/>
      </c>
      <c r="AE39" s="66">
        <f t="shared" si="143"/>
      </c>
      <c r="AF39" s="66">
        <f t="shared" si="143"/>
      </c>
      <c r="AG39" s="66">
        <f t="shared" si="143"/>
      </c>
      <c r="AH39" s="66">
        <f aca="true" t="shared" si="144" ref="AH39:AP39">IF(AH68="","",IF(ISERROR(LEFT(RIGHT(AH78,LEN(AH78)-4),FIND(" ",RIGHT(AH78,LEN(AH78)-4)))*1),"",LEFT(RIGHT(AH78,LEN(AH78)-4),FIND(" ",RIGHT(AH78,LEN(AH78)-4)))*1))</f>
      </c>
      <c r="AI39" s="66">
        <f t="shared" si="144"/>
      </c>
      <c r="AJ39" s="66">
        <f t="shared" si="144"/>
      </c>
      <c r="AK39" s="66">
        <f t="shared" si="144"/>
      </c>
      <c r="AL39" s="66">
        <f t="shared" si="144"/>
      </c>
      <c r="AM39" s="66">
        <f t="shared" si="144"/>
      </c>
      <c r="AN39" s="66">
        <f t="shared" si="144"/>
      </c>
      <c r="AO39" s="66">
        <f t="shared" si="144"/>
      </c>
      <c r="AP39" s="66">
        <f t="shared" si="144"/>
      </c>
      <c r="AQ39" s="66">
        <f aca="true" t="shared" si="145" ref="AQ39:DB39">IF(AQ68="","",IF(ISERROR(LEFT(RIGHT(AQ78,LEN(AQ78)-4),FIND(" ",RIGHT(AQ78,LEN(AQ78)-4)))*1),"",LEFT(RIGHT(AQ78,LEN(AQ78)-4),FIND(" ",RIGHT(AQ78,LEN(AQ78)-4)))*1))</f>
      </c>
      <c r="AR39" s="66">
        <f t="shared" si="145"/>
      </c>
      <c r="AS39" s="66">
        <f t="shared" si="145"/>
      </c>
      <c r="AT39" s="66">
        <f t="shared" si="145"/>
      </c>
      <c r="AU39" s="66">
        <f t="shared" si="145"/>
      </c>
      <c r="AV39" s="66">
        <f t="shared" si="145"/>
      </c>
      <c r="AW39" s="66">
        <f t="shared" si="145"/>
      </c>
      <c r="AX39" s="66">
        <f t="shared" si="145"/>
      </c>
      <c r="AY39" s="66">
        <f t="shared" si="145"/>
      </c>
      <c r="AZ39" s="66">
        <f t="shared" si="145"/>
      </c>
      <c r="BA39" s="66">
        <f t="shared" si="145"/>
      </c>
      <c r="BB39" s="66">
        <f t="shared" si="145"/>
      </c>
      <c r="BC39" s="66">
        <f t="shared" si="145"/>
      </c>
      <c r="BD39" s="66">
        <f t="shared" si="145"/>
      </c>
      <c r="BE39" s="66">
        <f t="shared" si="145"/>
      </c>
      <c r="BF39" s="66">
        <f t="shared" si="145"/>
      </c>
      <c r="BG39" s="66">
        <f t="shared" si="145"/>
      </c>
      <c r="BH39" s="66">
        <f t="shared" si="145"/>
      </c>
      <c r="BI39" s="66">
        <f t="shared" si="145"/>
      </c>
      <c r="BJ39" s="66">
        <f t="shared" si="145"/>
      </c>
      <c r="BK39" s="66">
        <f t="shared" si="145"/>
      </c>
      <c r="BL39" s="66">
        <f t="shared" si="145"/>
      </c>
      <c r="BM39" s="66">
        <f t="shared" si="145"/>
      </c>
      <c r="BN39" s="66">
        <f t="shared" si="145"/>
      </c>
      <c r="BO39" s="66">
        <f t="shared" si="145"/>
      </c>
      <c r="BP39" s="66">
        <f t="shared" si="145"/>
      </c>
      <c r="BQ39" s="66">
        <f t="shared" si="145"/>
      </c>
      <c r="BR39" s="66">
        <f t="shared" si="145"/>
      </c>
      <c r="BS39" s="66">
        <f t="shared" si="145"/>
      </c>
      <c r="BT39" s="66">
        <f t="shared" si="145"/>
      </c>
      <c r="BU39" s="66">
        <f t="shared" si="145"/>
      </c>
      <c r="BV39" s="66">
        <f t="shared" si="145"/>
      </c>
      <c r="BW39" s="66">
        <f t="shared" si="145"/>
      </c>
      <c r="BX39" s="66">
        <f t="shared" si="145"/>
      </c>
      <c r="BY39" s="66">
        <f t="shared" si="145"/>
      </c>
      <c r="BZ39" s="66">
        <f t="shared" si="145"/>
      </c>
      <c r="CA39" s="66">
        <f t="shared" si="145"/>
      </c>
      <c r="CB39" s="66">
        <f t="shared" si="145"/>
      </c>
      <c r="CC39" s="66">
        <f t="shared" si="145"/>
      </c>
      <c r="CD39" s="66">
        <f t="shared" si="145"/>
      </c>
      <c r="CE39" s="66">
        <f t="shared" si="145"/>
      </c>
      <c r="CF39" s="66">
        <f t="shared" si="145"/>
      </c>
      <c r="CG39" s="66">
        <f t="shared" si="145"/>
      </c>
      <c r="CH39" s="66">
        <f t="shared" si="145"/>
      </c>
      <c r="CI39" s="66">
        <f t="shared" si="145"/>
      </c>
      <c r="CJ39" s="66">
        <f t="shared" si="145"/>
      </c>
      <c r="CK39" s="66">
        <f t="shared" si="145"/>
      </c>
      <c r="CL39" s="66">
        <f t="shared" si="145"/>
      </c>
      <c r="CM39" s="66">
        <f t="shared" si="145"/>
      </c>
      <c r="CN39" s="66">
        <f t="shared" si="145"/>
      </c>
      <c r="CO39" s="66">
        <f t="shared" si="145"/>
      </c>
      <c r="CP39" s="66">
        <f t="shared" si="145"/>
      </c>
      <c r="CQ39" s="66">
        <f t="shared" si="145"/>
      </c>
      <c r="CR39" s="66">
        <f t="shared" si="145"/>
      </c>
      <c r="CS39" s="66">
        <f t="shared" si="145"/>
      </c>
      <c r="CT39" s="66">
        <f t="shared" si="145"/>
      </c>
      <c r="CU39" s="66">
        <f t="shared" si="145"/>
      </c>
      <c r="CV39" s="66">
        <f t="shared" si="145"/>
      </c>
      <c r="CW39" s="66">
        <f t="shared" si="145"/>
      </c>
      <c r="CX39" s="66">
        <f t="shared" si="145"/>
      </c>
      <c r="CY39" s="66">
        <f t="shared" si="145"/>
      </c>
      <c r="CZ39" s="66">
        <f t="shared" si="145"/>
      </c>
      <c r="DA39" s="66">
        <f t="shared" si="145"/>
      </c>
      <c r="DB39" s="66">
        <f t="shared" si="145"/>
      </c>
      <c r="DC39" s="66">
        <f aca="true" t="shared" si="146" ref="DC39:FN39">IF(DC68="","",IF(ISERROR(LEFT(RIGHT(DC78,LEN(DC78)-4),FIND(" ",RIGHT(DC78,LEN(DC78)-4)))*1),"",LEFT(RIGHT(DC78,LEN(DC78)-4),FIND(" ",RIGHT(DC78,LEN(DC78)-4)))*1))</f>
      </c>
      <c r="DD39" s="66">
        <f t="shared" si="146"/>
      </c>
      <c r="DE39" s="66">
        <f t="shared" si="146"/>
      </c>
      <c r="DF39" s="66">
        <f t="shared" si="146"/>
      </c>
      <c r="DG39" s="66">
        <f t="shared" si="146"/>
      </c>
      <c r="DH39" s="66">
        <f t="shared" si="146"/>
      </c>
      <c r="DI39" s="66">
        <f t="shared" si="146"/>
      </c>
      <c r="DJ39" s="66">
        <f t="shared" si="146"/>
      </c>
      <c r="DK39" s="66">
        <f t="shared" si="146"/>
      </c>
      <c r="DL39" s="66">
        <f t="shared" si="146"/>
      </c>
      <c r="DM39" s="66">
        <f t="shared" si="146"/>
      </c>
      <c r="DN39" s="66">
        <f t="shared" si="146"/>
      </c>
      <c r="DO39" s="66">
        <f t="shared" si="146"/>
      </c>
      <c r="DP39" s="66">
        <f t="shared" si="146"/>
      </c>
      <c r="DQ39" s="66">
        <f t="shared" si="146"/>
      </c>
      <c r="DR39" s="66">
        <f t="shared" si="146"/>
      </c>
      <c r="DS39" s="66">
        <f t="shared" si="146"/>
      </c>
      <c r="DT39" s="66">
        <f t="shared" si="146"/>
      </c>
      <c r="DU39" s="66">
        <f t="shared" si="146"/>
      </c>
      <c r="DV39" s="66">
        <f t="shared" si="146"/>
      </c>
      <c r="DW39" s="66">
        <f t="shared" si="146"/>
      </c>
      <c r="DX39" s="66">
        <f t="shared" si="146"/>
      </c>
      <c r="DY39" s="66">
        <f t="shared" si="146"/>
      </c>
      <c r="DZ39" s="66">
        <f t="shared" si="146"/>
      </c>
      <c r="EA39" s="66">
        <f t="shared" si="146"/>
      </c>
      <c r="EB39" s="66">
        <f t="shared" si="146"/>
      </c>
      <c r="EC39" s="66">
        <f t="shared" si="146"/>
      </c>
      <c r="ED39" s="66">
        <f t="shared" si="146"/>
      </c>
      <c r="EE39" s="66">
        <f t="shared" si="146"/>
      </c>
      <c r="EF39" s="66">
        <f t="shared" si="146"/>
      </c>
      <c r="EG39" s="66">
        <f t="shared" si="146"/>
      </c>
      <c r="EH39" s="66">
        <f t="shared" si="146"/>
      </c>
      <c r="EI39" s="66">
        <f t="shared" si="146"/>
      </c>
      <c r="EJ39" s="66">
        <f t="shared" si="146"/>
      </c>
      <c r="EK39" s="66">
        <f t="shared" si="146"/>
      </c>
      <c r="EL39" s="66">
        <f t="shared" si="146"/>
      </c>
      <c r="EM39" s="66">
        <f t="shared" si="146"/>
      </c>
      <c r="EN39" s="66">
        <f t="shared" si="146"/>
      </c>
      <c r="EO39" s="66">
        <f t="shared" si="146"/>
      </c>
      <c r="EP39" s="66">
        <f t="shared" si="146"/>
      </c>
      <c r="EQ39" s="66">
        <f t="shared" si="146"/>
      </c>
      <c r="ER39" s="66">
        <f t="shared" si="146"/>
      </c>
      <c r="ES39" s="66">
        <f t="shared" si="146"/>
      </c>
      <c r="ET39" s="66">
        <f t="shared" si="146"/>
      </c>
      <c r="EU39" s="66">
        <f t="shared" si="146"/>
      </c>
      <c r="EV39" s="66">
        <f t="shared" si="146"/>
      </c>
      <c r="EW39" s="66">
        <f t="shared" si="146"/>
      </c>
      <c r="EX39" s="66">
        <f t="shared" si="146"/>
      </c>
      <c r="EY39" s="66">
        <f t="shared" si="146"/>
      </c>
      <c r="EZ39" s="66">
        <f t="shared" si="146"/>
      </c>
      <c r="FA39" s="66">
        <f t="shared" si="146"/>
      </c>
      <c r="FB39" s="66">
        <f t="shared" si="146"/>
      </c>
      <c r="FC39" s="66">
        <f t="shared" si="146"/>
      </c>
      <c r="FD39" s="66">
        <f t="shared" si="146"/>
      </c>
      <c r="FE39" s="66">
        <f t="shared" si="146"/>
      </c>
      <c r="FF39" s="66">
        <f t="shared" si="146"/>
      </c>
      <c r="FG39" s="66">
        <f t="shared" si="146"/>
      </c>
      <c r="FH39" s="66">
        <f t="shared" si="146"/>
      </c>
      <c r="FI39" s="66">
        <f t="shared" si="146"/>
      </c>
      <c r="FJ39" s="66">
        <f t="shared" si="146"/>
      </c>
      <c r="FK39" s="66">
        <f t="shared" si="146"/>
      </c>
      <c r="FL39" s="66">
        <f t="shared" si="146"/>
      </c>
      <c r="FM39" s="66">
        <f t="shared" si="146"/>
      </c>
      <c r="FN39" s="66">
        <f t="shared" si="146"/>
      </c>
      <c r="FO39" s="66">
        <f aca="true" t="shared" si="147" ref="FO39:GP39">IF(FO68="","",IF(ISERROR(LEFT(RIGHT(FO78,LEN(FO78)-4),FIND(" ",RIGHT(FO78,LEN(FO78)-4)))*1),"",LEFT(RIGHT(FO78,LEN(FO78)-4),FIND(" ",RIGHT(FO78,LEN(FO78)-4)))*1))</f>
      </c>
      <c r="FP39" s="66">
        <f t="shared" si="147"/>
      </c>
      <c r="FQ39" s="66">
        <f t="shared" si="147"/>
      </c>
      <c r="FR39" s="66">
        <f t="shared" si="147"/>
      </c>
      <c r="FS39" s="66">
        <f t="shared" si="147"/>
      </c>
      <c r="FT39" s="66">
        <f t="shared" si="147"/>
      </c>
      <c r="FU39" s="66">
        <f t="shared" si="147"/>
      </c>
      <c r="FV39" s="66">
        <f t="shared" si="147"/>
      </c>
      <c r="FW39" s="66">
        <f t="shared" si="147"/>
      </c>
      <c r="FX39" s="66">
        <f t="shared" si="147"/>
      </c>
      <c r="FY39" s="66">
        <f t="shared" si="147"/>
      </c>
      <c r="FZ39" s="66">
        <f t="shared" si="147"/>
      </c>
      <c r="GA39" s="66">
        <f t="shared" si="147"/>
      </c>
      <c r="GB39" s="66">
        <f t="shared" si="147"/>
      </c>
      <c r="GC39" s="66">
        <f t="shared" si="147"/>
      </c>
      <c r="GD39" s="66">
        <f t="shared" si="147"/>
      </c>
      <c r="GE39" s="66">
        <f t="shared" si="147"/>
      </c>
      <c r="GF39" s="66">
        <f t="shared" si="147"/>
      </c>
      <c r="GG39" s="66">
        <f t="shared" si="147"/>
      </c>
      <c r="GH39" s="66">
        <f t="shared" si="147"/>
      </c>
      <c r="GI39" s="66">
        <f t="shared" si="147"/>
      </c>
      <c r="GJ39" s="66">
        <f t="shared" si="147"/>
      </c>
      <c r="GK39" s="66">
        <f t="shared" si="147"/>
      </c>
      <c r="GL39" s="66">
        <f t="shared" si="147"/>
      </c>
      <c r="GM39" s="66">
        <f t="shared" si="147"/>
      </c>
      <c r="GN39" s="66">
        <f t="shared" si="147"/>
      </c>
      <c r="GO39" s="66">
        <f t="shared" si="147"/>
      </c>
      <c r="GP39" s="66">
        <f t="shared" si="147"/>
      </c>
    </row>
    <row r="40" spans="2:198" ht="11.25" customHeight="1" hidden="1">
      <c r="B40" s="264"/>
      <c r="C40" s="239"/>
      <c r="D40" s="64"/>
      <c r="E40" s="245"/>
      <c r="F40" s="65"/>
      <c r="G40" s="138"/>
      <c r="H40" s="77">
        <f>IF(H39="","",H39*H7)</f>
      </c>
      <c r="I40" s="77">
        <f aca="true" t="shared" si="148" ref="I40:W40">IF(I39="","",I39*I7)</f>
      </c>
      <c r="J40" s="77">
        <f t="shared" si="148"/>
      </c>
      <c r="K40" s="77">
        <f t="shared" si="148"/>
      </c>
      <c r="L40" s="77">
        <f t="shared" si="148"/>
      </c>
      <c r="M40" s="77">
        <f t="shared" si="148"/>
      </c>
      <c r="N40" s="77">
        <f t="shared" si="148"/>
      </c>
      <c r="O40" s="77">
        <f t="shared" si="148"/>
      </c>
      <c r="P40" s="77">
        <f t="shared" si="148"/>
      </c>
      <c r="Q40" s="77">
        <f t="shared" si="148"/>
      </c>
      <c r="R40" s="77">
        <f t="shared" si="148"/>
      </c>
      <c r="S40" s="77">
        <f t="shared" si="148"/>
      </c>
      <c r="T40" s="77">
        <f t="shared" si="148"/>
      </c>
      <c r="U40" s="77">
        <f t="shared" si="148"/>
      </c>
      <c r="V40" s="77">
        <f t="shared" si="148"/>
      </c>
      <c r="W40" s="77">
        <f t="shared" si="148"/>
      </c>
      <c r="X40" s="77">
        <f aca="true" t="shared" si="149" ref="X40:AG40">IF(X39="","",X39*X7)</f>
      </c>
      <c r="Y40" s="77">
        <f t="shared" si="149"/>
      </c>
      <c r="Z40" s="77">
        <f t="shared" si="149"/>
      </c>
      <c r="AA40" s="77">
        <f t="shared" si="149"/>
      </c>
      <c r="AB40" s="77">
        <f t="shared" si="149"/>
      </c>
      <c r="AC40" s="77">
        <f t="shared" si="149"/>
      </c>
      <c r="AD40" s="77">
        <f t="shared" si="149"/>
      </c>
      <c r="AE40" s="77">
        <f t="shared" si="149"/>
      </c>
      <c r="AF40" s="77">
        <f t="shared" si="149"/>
      </c>
      <c r="AG40" s="77">
        <f t="shared" si="149"/>
      </c>
      <c r="AH40" s="77">
        <f aca="true" t="shared" si="150" ref="AH40:AP40">IF(AH39="","",AH39*AH7)</f>
      </c>
      <c r="AI40" s="77">
        <f t="shared" si="150"/>
      </c>
      <c r="AJ40" s="77">
        <f t="shared" si="150"/>
      </c>
      <c r="AK40" s="77">
        <f t="shared" si="150"/>
      </c>
      <c r="AL40" s="77">
        <f t="shared" si="150"/>
      </c>
      <c r="AM40" s="77">
        <f t="shared" si="150"/>
      </c>
      <c r="AN40" s="77">
        <f t="shared" si="150"/>
      </c>
      <c r="AO40" s="77">
        <f t="shared" si="150"/>
      </c>
      <c r="AP40" s="77">
        <f t="shared" si="150"/>
      </c>
      <c r="AQ40" s="77">
        <f aca="true" t="shared" si="151" ref="AQ40:DB40">IF(AQ39="","",AQ39*AQ7)</f>
      </c>
      <c r="AR40" s="77">
        <f t="shared" si="151"/>
      </c>
      <c r="AS40" s="77">
        <f t="shared" si="151"/>
      </c>
      <c r="AT40" s="77">
        <f t="shared" si="151"/>
      </c>
      <c r="AU40" s="77">
        <f t="shared" si="151"/>
      </c>
      <c r="AV40" s="77">
        <f t="shared" si="151"/>
      </c>
      <c r="AW40" s="77">
        <f t="shared" si="151"/>
      </c>
      <c r="AX40" s="77">
        <f t="shared" si="151"/>
      </c>
      <c r="AY40" s="77">
        <f t="shared" si="151"/>
      </c>
      <c r="AZ40" s="77">
        <f t="shared" si="151"/>
      </c>
      <c r="BA40" s="77">
        <f t="shared" si="151"/>
      </c>
      <c r="BB40" s="77">
        <f t="shared" si="151"/>
      </c>
      <c r="BC40" s="77">
        <f t="shared" si="151"/>
      </c>
      <c r="BD40" s="77">
        <f t="shared" si="151"/>
      </c>
      <c r="BE40" s="77">
        <f t="shared" si="151"/>
      </c>
      <c r="BF40" s="77">
        <f t="shared" si="151"/>
      </c>
      <c r="BG40" s="77">
        <f t="shared" si="151"/>
      </c>
      <c r="BH40" s="77">
        <f t="shared" si="151"/>
      </c>
      <c r="BI40" s="77">
        <f t="shared" si="151"/>
      </c>
      <c r="BJ40" s="77">
        <f t="shared" si="151"/>
      </c>
      <c r="BK40" s="77">
        <f t="shared" si="151"/>
      </c>
      <c r="BL40" s="77">
        <f t="shared" si="151"/>
      </c>
      <c r="BM40" s="77">
        <f t="shared" si="151"/>
      </c>
      <c r="BN40" s="77">
        <f t="shared" si="151"/>
      </c>
      <c r="BO40" s="77">
        <f t="shared" si="151"/>
      </c>
      <c r="BP40" s="77">
        <f t="shared" si="151"/>
      </c>
      <c r="BQ40" s="77">
        <f t="shared" si="151"/>
      </c>
      <c r="BR40" s="77">
        <f t="shared" si="151"/>
      </c>
      <c r="BS40" s="77">
        <f t="shared" si="151"/>
      </c>
      <c r="BT40" s="77">
        <f t="shared" si="151"/>
      </c>
      <c r="BU40" s="77">
        <f t="shared" si="151"/>
      </c>
      <c r="BV40" s="77">
        <f t="shared" si="151"/>
      </c>
      <c r="BW40" s="77">
        <f t="shared" si="151"/>
      </c>
      <c r="BX40" s="77">
        <f t="shared" si="151"/>
      </c>
      <c r="BY40" s="77">
        <f t="shared" si="151"/>
      </c>
      <c r="BZ40" s="77">
        <f t="shared" si="151"/>
      </c>
      <c r="CA40" s="77">
        <f t="shared" si="151"/>
      </c>
      <c r="CB40" s="77">
        <f t="shared" si="151"/>
      </c>
      <c r="CC40" s="77">
        <f t="shared" si="151"/>
      </c>
      <c r="CD40" s="77">
        <f t="shared" si="151"/>
      </c>
      <c r="CE40" s="77">
        <f t="shared" si="151"/>
      </c>
      <c r="CF40" s="77">
        <f t="shared" si="151"/>
      </c>
      <c r="CG40" s="77">
        <f t="shared" si="151"/>
      </c>
      <c r="CH40" s="77">
        <f t="shared" si="151"/>
      </c>
      <c r="CI40" s="77">
        <f t="shared" si="151"/>
      </c>
      <c r="CJ40" s="77">
        <f t="shared" si="151"/>
      </c>
      <c r="CK40" s="77">
        <f t="shared" si="151"/>
      </c>
      <c r="CL40" s="77">
        <f t="shared" si="151"/>
      </c>
      <c r="CM40" s="77">
        <f t="shared" si="151"/>
      </c>
      <c r="CN40" s="77">
        <f t="shared" si="151"/>
      </c>
      <c r="CO40" s="77">
        <f t="shared" si="151"/>
      </c>
      <c r="CP40" s="77">
        <f t="shared" si="151"/>
      </c>
      <c r="CQ40" s="77">
        <f t="shared" si="151"/>
      </c>
      <c r="CR40" s="77">
        <f t="shared" si="151"/>
      </c>
      <c r="CS40" s="77">
        <f t="shared" si="151"/>
      </c>
      <c r="CT40" s="77">
        <f t="shared" si="151"/>
      </c>
      <c r="CU40" s="77">
        <f t="shared" si="151"/>
      </c>
      <c r="CV40" s="77">
        <f t="shared" si="151"/>
      </c>
      <c r="CW40" s="77">
        <f t="shared" si="151"/>
      </c>
      <c r="CX40" s="77">
        <f t="shared" si="151"/>
      </c>
      <c r="CY40" s="77">
        <f t="shared" si="151"/>
      </c>
      <c r="CZ40" s="77">
        <f t="shared" si="151"/>
      </c>
      <c r="DA40" s="77">
        <f t="shared" si="151"/>
      </c>
      <c r="DB40" s="77">
        <f t="shared" si="151"/>
      </c>
      <c r="DC40" s="77">
        <f aca="true" t="shared" si="152" ref="DC40:FN40">IF(DC39="","",DC39*DC7)</f>
      </c>
      <c r="DD40" s="77">
        <f t="shared" si="152"/>
      </c>
      <c r="DE40" s="77">
        <f t="shared" si="152"/>
      </c>
      <c r="DF40" s="77">
        <f t="shared" si="152"/>
      </c>
      <c r="DG40" s="77">
        <f t="shared" si="152"/>
      </c>
      <c r="DH40" s="77">
        <f t="shared" si="152"/>
      </c>
      <c r="DI40" s="77">
        <f t="shared" si="152"/>
      </c>
      <c r="DJ40" s="77">
        <f t="shared" si="152"/>
      </c>
      <c r="DK40" s="77">
        <f t="shared" si="152"/>
      </c>
      <c r="DL40" s="77">
        <f t="shared" si="152"/>
      </c>
      <c r="DM40" s="77">
        <f t="shared" si="152"/>
      </c>
      <c r="DN40" s="77">
        <f t="shared" si="152"/>
      </c>
      <c r="DO40" s="77">
        <f t="shared" si="152"/>
      </c>
      <c r="DP40" s="77">
        <f t="shared" si="152"/>
      </c>
      <c r="DQ40" s="77">
        <f t="shared" si="152"/>
      </c>
      <c r="DR40" s="77">
        <f t="shared" si="152"/>
      </c>
      <c r="DS40" s="77">
        <f t="shared" si="152"/>
      </c>
      <c r="DT40" s="77">
        <f t="shared" si="152"/>
      </c>
      <c r="DU40" s="77">
        <f t="shared" si="152"/>
      </c>
      <c r="DV40" s="77">
        <f t="shared" si="152"/>
      </c>
      <c r="DW40" s="77">
        <f t="shared" si="152"/>
      </c>
      <c r="DX40" s="77">
        <f t="shared" si="152"/>
      </c>
      <c r="DY40" s="77">
        <f t="shared" si="152"/>
      </c>
      <c r="DZ40" s="77">
        <f t="shared" si="152"/>
      </c>
      <c r="EA40" s="77">
        <f t="shared" si="152"/>
      </c>
      <c r="EB40" s="77">
        <f t="shared" si="152"/>
      </c>
      <c r="EC40" s="77">
        <f t="shared" si="152"/>
      </c>
      <c r="ED40" s="77">
        <f t="shared" si="152"/>
      </c>
      <c r="EE40" s="77">
        <f t="shared" si="152"/>
      </c>
      <c r="EF40" s="77">
        <f t="shared" si="152"/>
      </c>
      <c r="EG40" s="77">
        <f t="shared" si="152"/>
      </c>
      <c r="EH40" s="77">
        <f t="shared" si="152"/>
      </c>
      <c r="EI40" s="77">
        <f t="shared" si="152"/>
      </c>
      <c r="EJ40" s="77">
        <f t="shared" si="152"/>
      </c>
      <c r="EK40" s="77">
        <f t="shared" si="152"/>
      </c>
      <c r="EL40" s="77">
        <f t="shared" si="152"/>
      </c>
      <c r="EM40" s="77">
        <f t="shared" si="152"/>
      </c>
      <c r="EN40" s="77">
        <f t="shared" si="152"/>
      </c>
      <c r="EO40" s="77">
        <f t="shared" si="152"/>
      </c>
      <c r="EP40" s="77">
        <f t="shared" si="152"/>
      </c>
      <c r="EQ40" s="77">
        <f t="shared" si="152"/>
      </c>
      <c r="ER40" s="77">
        <f t="shared" si="152"/>
      </c>
      <c r="ES40" s="77">
        <f t="shared" si="152"/>
      </c>
      <c r="ET40" s="77">
        <f t="shared" si="152"/>
      </c>
      <c r="EU40" s="77">
        <f t="shared" si="152"/>
      </c>
      <c r="EV40" s="77">
        <f t="shared" si="152"/>
      </c>
      <c r="EW40" s="77">
        <f t="shared" si="152"/>
      </c>
      <c r="EX40" s="77">
        <f t="shared" si="152"/>
      </c>
      <c r="EY40" s="77">
        <f t="shared" si="152"/>
      </c>
      <c r="EZ40" s="77">
        <f t="shared" si="152"/>
      </c>
      <c r="FA40" s="77">
        <f t="shared" si="152"/>
      </c>
      <c r="FB40" s="77">
        <f t="shared" si="152"/>
      </c>
      <c r="FC40" s="77">
        <f t="shared" si="152"/>
      </c>
      <c r="FD40" s="77">
        <f t="shared" si="152"/>
      </c>
      <c r="FE40" s="77">
        <f t="shared" si="152"/>
      </c>
      <c r="FF40" s="77">
        <f t="shared" si="152"/>
      </c>
      <c r="FG40" s="77">
        <f t="shared" si="152"/>
      </c>
      <c r="FH40" s="77">
        <f t="shared" si="152"/>
      </c>
      <c r="FI40" s="77">
        <f t="shared" si="152"/>
      </c>
      <c r="FJ40" s="77">
        <f t="shared" si="152"/>
      </c>
      <c r="FK40" s="77">
        <f t="shared" si="152"/>
      </c>
      <c r="FL40" s="77">
        <f t="shared" si="152"/>
      </c>
      <c r="FM40" s="77">
        <f t="shared" si="152"/>
      </c>
      <c r="FN40" s="77">
        <f t="shared" si="152"/>
      </c>
      <c r="FO40" s="77">
        <f aca="true" t="shared" si="153" ref="FO40:GP40">IF(FO39="","",FO39*FO7)</f>
      </c>
      <c r="FP40" s="77">
        <f t="shared" si="153"/>
      </c>
      <c r="FQ40" s="77">
        <f t="shared" si="153"/>
      </c>
      <c r="FR40" s="77">
        <f t="shared" si="153"/>
      </c>
      <c r="FS40" s="77">
        <f t="shared" si="153"/>
      </c>
      <c r="FT40" s="77">
        <f t="shared" si="153"/>
      </c>
      <c r="FU40" s="77">
        <f t="shared" si="153"/>
      </c>
      <c r="FV40" s="77">
        <f t="shared" si="153"/>
      </c>
      <c r="FW40" s="77">
        <f t="shared" si="153"/>
      </c>
      <c r="FX40" s="77">
        <f t="shared" si="153"/>
      </c>
      <c r="FY40" s="77">
        <f t="shared" si="153"/>
      </c>
      <c r="FZ40" s="77">
        <f t="shared" si="153"/>
      </c>
      <c r="GA40" s="77">
        <f t="shared" si="153"/>
      </c>
      <c r="GB40" s="77">
        <f t="shared" si="153"/>
      </c>
      <c r="GC40" s="77">
        <f t="shared" si="153"/>
      </c>
      <c r="GD40" s="77">
        <f t="shared" si="153"/>
      </c>
      <c r="GE40" s="77">
        <f t="shared" si="153"/>
      </c>
      <c r="GF40" s="77">
        <f t="shared" si="153"/>
      </c>
      <c r="GG40" s="77">
        <f t="shared" si="153"/>
      </c>
      <c r="GH40" s="77">
        <f t="shared" si="153"/>
      </c>
      <c r="GI40" s="77">
        <f t="shared" si="153"/>
      </c>
      <c r="GJ40" s="77">
        <f t="shared" si="153"/>
      </c>
      <c r="GK40" s="77">
        <f t="shared" si="153"/>
      </c>
      <c r="GL40" s="77">
        <f t="shared" si="153"/>
      </c>
      <c r="GM40" s="77">
        <f t="shared" si="153"/>
      </c>
      <c r="GN40" s="77">
        <f t="shared" si="153"/>
      </c>
      <c r="GO40" s="77">
        <f t="shared" si="153"/>
      </c>
      <c r="GP40" s="77">
        <f t="shared" si="153"/>
      </c>
    </row>
    <row r="41" spans="2:198" ht="12">
      <c r="B41" s="264"/>
      <c r="C41" s="239"/>
      <c r="D41" s="64" t="s">
        <v>15</v>
      </c>
      <c r="E41" s="245"/>
      <c r="F41" s="65">
        <f>SUM(H42:GP42)</f>
        <v>0</v>
      </c>
      <c r="G41" s="138"/>
      <c r="H41" s="66">
        <f>IF(H68="","",IF(ISERROR(LEFT(RIGHT(H80,LEN(H80)-4),FIND(" ",RIGHT(H80,LEN(H80)-4)))*1),"",LEFT(RIGHT(H80,LEN(H80)-4),FIND(" ",RIGHT(H80,LEN(H80)-4)))*1))</f>
      </c>
      <c r="I41" s="66">
        <f aca="true" t="shared" si="154" ref="I41:BT41">IF(I68="","",IF(ISERROR(LEFT(RIGHT(I80,LEN(I80)-4),FIND(" ",RIGHT(I80,LEN(I80)-4)))*1),"",LEFT(RIGHT(I80,LEN(I80)-4),FIND(" ",RIGHT(I80,LEN(I80)-4)))*1))</f>
      </c>
      <c r="J41" s="66">
        <f t="shared" si="154"/>
      </c>
      <c r="K41" s="66">
        <f t="shared" si="154"/>
      </c>
      <c r="L41" s="66">
        <f t="shared" si="154"/>
      </c>
      <c r="M41" s="66">
        <f t="shared" si="154"/>
      </c>
      <c r="N41" s="66">
        <f t="shared" si="154"/>
      </c>
      <c r="O41" s="66">
        <f t="shared" si="154"/>
      </c>
      <c r="P41" s="66">
        <f t="shared" si="154"/>
      </c>
      <c r="Q41" s="66">
        <f t="shared" si="154"/>
      </c>
      <c r="R41" s="66">
        <f t="shared" si="154"/>
      </c>
      <c r="S41" s="66">
        <f t="shared" si="154"/>
      </c>
      <c r="T41" s="66">
        <f t="shared" si="154"/>
      </c>
      <c r="U41" s="66">
        <f t="shared" si="154"/>
      </c>
      <c r="V41" s="66">
        <f t="shared" si="154"/>
      </c>
      <c r="W41" s="66">
        <f t="shared" si="154"/>
      </c>
      <c r="X41" s="66">
        <f t="shared" si="154"/>
      </c>
      <c r="Y41" s="66">
        <f t="shared" si="154"/>
      </c>
      <c r="Z41" s="66">
        <f t="shared" si="154"/>
      </c>
      <c r="AA41" s="66">
        <f t="shared" si="154"/>
      </c>
      <c r="AB41" s="66">
        <f t="shared" si="154"/>
      </c>
      <c r="AC41" s="66">
        <f t="shared" si="154"/>
      </c>
      <c r="AD41" s="66">
        <f t="shared" si="154"/>
      </c>
      <c r="AE41" s="66">
        <f t="shared" si="154"/>
      </c>
      <c r="AF41" s="66">
        <f t="shared" si="154"/>
      </c>
      <c r="AG41" s="66">
        <f t="shared" si="154"/>
      </c>
      <c r="AH41" s="66">
        <f t="shared" si="154"/>
      </c>
      <c r="AI41" s="66">
        <f t="shared" si="154"/>
      </c>
      <c r="AJ41" s="66">
        <f t="shared" si="154"/>
      </c>
      <c r="AK41" s="66">
        <f t="shared" si="154"/>
      </c>
      <c r="AL41" s="66">
        <f t="shared" si="154"/>
      </c>
      <c r="AM41" s="66">
        <f t="shared" si="154"/>
      </c>
      <c r="AN41" s="66">
        <f t="shared" si="154"/>
      </c>
      <c r="AO41" s="66">
        <f t="shared" si="154"/>
      </c>
      <c r="AP41" s="66">
        <f t="shared" si="154"/>
      </c>
      <c r="AQ41" s="66">
        <f t="shared" si="154"/>
      </c>
      <c r="AR41" s="66">
        <f t="shared" si="154"/>
      </c>
      <c r="AS41" s="66">
        <f t="shared" si="154"/>
      </c>
      <c r="AT41" s="66">
        <f t="shared" si="154"/>
      </c>
      <c r="AU41" s="66">
        <f t="shared" si="154"/>
      </c>
      <c r="AV41" s="66">
        <f t="shared" si="154"/>
      </c>
      <c r="AW41" s="66">
        <f t="shared" si="154"/>
      </c>
      <c r="AX41" s="66">
        <f t="shared" si="154"/>
      </c>
      <c r="AY41" s="66">
        <f t="shared" si="154"/>
      </c>
      <c r="AZ41" s="66">
        <f t="shared" si="154"/>
      </c>
      <c r="BA41" s="66">
        <f t="shared" si="154"/>
      </c>
      <c r="BB41" s="66">
        <f t="shared" si="154"/>
      </c>
      <c r="BC41" s="66">
        <f t="shared" si="154"/>
      </c>
      <c r="BD41" s="66">
        <f t="shared" si="154"/>
      </c>
      <c r="BE41" s="66">
        <f t="shared" si="154"/>
      </c>
      <c r="BF41" s="66">
        <f t="shared" si="154"/>
      </c>
      <c r="BG41" s="66">
        <f t="shared" si="154"/>
      </c>
      <c r="BH41" s="66">
        <f t="shared" si="154"/>
      </c>
      <c r="BI41" s="66">
        <f t="shared" si="154"/>
      </c>
      <c r="BJ41" s="66">
        <f t="shared" si="154"/>
      </c>
      <c r="BK41" s="66">
        <f t="shared" si="154"/>
      </c>
      <c r="BL41" s="66">
        <f t="shared" si="154"/>
      </c>
      <c r="BM41" s="66">
        <f t="shared" si="154"/>
      </c>
      <c r="BN41" s="66">
        <f t="shared" si="154"/>
      </c>
      <c r="BO41" s="66">
        <f t="shared" si="154"/>
      </c>
      <c r="BP41" s="66">
        <f t="shared" si="154"/>
      </c>
      <c r="BQ41" s="66">
        <f t="shared" si="154"/>
      </c>
      <c r="BR41" s="66">
        <f t="shared" si="154"/>
      </c>
      <c r="BS41" s="66">
        <f t="shared" si="154"/>
      </c>
      <c r="BT41" s="66">
        <f t="shared" si="154"/>
      </c>
      <c r="BU41" s="66">
        <f aca="true" t="shared" si="155" ref="BU41:EF41">IF(BU68="","",IF(ISERROR(LEFT(RIGHT(BU80,LEN(BU80)-4),FIND(" ",RIGHT(BU80,LEN(BU80)-4)))*1),"",LEFT(RIGHT(BU80,LEN(BU80)-4),FIND(" ",RIGHT(BU80,LEN(BU80)-4)))*1))</f>
      </c>
      <c r="BV41" s="66">
        <f t="shared" si="155"/>
      </c>
      <c r="BW41" s="66">
        <f t="shared" si="155"/>
      </c>
      <c r="BX41" s="66">
        <f t="shared" si="155"/>
      </c>
      <c r="BY41" s="66">
        <f t="shared" si="155"/>
      </c>
      <c r="BZ41" s="66">
        <f t="shared" si="155"/>
      </c>
      <c r="CA41" s="66">
        <f t="shared" si="155"/>
      </c>
      <c r="CB41" s="66">
        <f t="shared" si="155"/>
      </c>
      <c r="CC41" s="66">
        <f t="shared" si="155"/>
      </c>
      <c r="CD41" s="66">
        <f t="shared" si="155"/>
      </c>
      <c r="CE41" s="66">
        <f t="shared" si="155"/>
      </c>
      <c r="CF41" s="66">
        <f t="shared" si="155"/>
      </c>
      <c r="CG41" s="66">
        <f t="shared" si="155"/>
      </c>
      <c r="CH41" s="66">
        <f t="shared" si="155"/>
      </c>
      <c r="CI41" s="66">
        <f t="shared" si="155"/>
      </c>
      <c r="CJ41" s="66">
        <f t="shared" si="155"/>
      </c>
      <c r="CK41" s="66">
        <f t="shared" si="155"/>
      </c>
      <c r="CL41" s="66">
        <f t="shared" si="155"/>
      </c>
      <c r="CM41" s="66">
        <f t="shared" si="155"/>
      </c>
      <c r="CN41" s="66">
        <f t="shared" si="155"/>
      </c>
      <c r="CO41" s="66">
        <f t="shared" si="155"/>
      </c>
      <c r="CP41" s="66">
        <f t="shared" si="155"/>
      </c>
      <c r="CQ41" s="66">
        <f t="shared" si="155"/>
      </c>
      <c r="CR41" s="66">
        <f t="shared" si="155"/>
      </c>
      <c r="CS41" s="66">
        <f t="shared" si="155"/>
      </c>
      <c r="CT41" s="66">
        <f t="shared" si="155"/>
      </c>
      <c r="CU41" s="66">
        <f t="shared" si="155"/>
      </c>
      <c r="CV41" s="66">
        <f t="shared" si="155"/>
      </c>
      <c r="CW41" s="66">
        <f t="shared" si="155"/>
      </c>
      <c r="CX41" s="66">
        <f t="shared" si="155"/>
      </c>
      <c r="CY41" s="66">
        <f t="shared" si="155"/>
      </c>
      <c r="CZ41" s="66">
        <f t="shared" si="155"/>
      </c>
      <c r="DA41" s="66">
        <f t="shared" si="155"/>
      </c>
      <c r="DB41" s="66">
        <f t="shared" si="155"/>
      </c>
      <c r="DC41" s="66">
        <f t="shared" si="155"/>
      </c>
      <c r="DD41" s="66">
        <f t="shared" si="155"/>
      </c>
      <c r="DE41" s="66">
        <f t="shared" si="155"/>
      </c>
      <c r="DF41" s="66">
        <f t="shared" si="155"/>
      </c>
      <c r="DG41" s="66">
        <f t="shared" si="155"/>
      </c>
      <c r="DH41" s="66">
        <f t="shared" si="155"/>
      </c>
      <c r="DI41" s="66">
        <f t="shared" si="155"/>
      </c>
      <c r="DJ41" s="66">
        <f t="shared" si="155"/>
      </c>
      <c r="DK41" s="66">
        <f t="shared" si="155"/>
      </c>
      <c r="DL41" s="66">
        <f t="shared" si="155"/>
      </c>
      <c r="DM41" s="66">
        <f t="shared" si="155"/>
      </c>
      <c r="DN41" s="66">
        <f t="shared" si="155"/>
      </c>
      <c r="DO41" s="66">
        <f t="shared" si="155"/>
      </c>
      <c r="DP41" s="66">
        <f t="shared" si="155"/>
      </c>
      <c r="DQ41" s="66">
        <f t="shared" si="155"/>
      </c>
      <c r="DR41" s="66">
        <f t="shared" si="155"/>
      </c>
      <c r="DS41" s="66">
        <f t="shared" si="155"/>
      </c>
      <c r="DT41" s="66">
        <f t="shared" si="155"/>
      </c>
      <c r="DU41" s="66">
        <f t="shared" si="155"/>
      </c>
      <c r="DV41" s="66">
        <f t="shared" si="155"/>
      </c>
      <c r="DW41" s="66">
        <f t="shared" si="155"/>
      </c>
      <c r="DX41" s="66">
        <f t="shared" si="155"/>
      </c>
      <c r="DY41" s="66">
        <f t="shared" si="155"/>
      </c>
      <c r="DZ41" s="66">
        <f t="shared" si="155"/>
      </c>
      <c r="EA41" s="66">
        <f t="shared" si="155"/>
      </c>
      <c r="EB41" s="66">
        <f t="shared" si="155"/>
      </c>
      <c r="EC41" s="66">
        <f t="shared" si="155"/>
      </c>
      <c r="ED41" s="66">
        <f t="shared" si="155"/>
      </c>
      <c r="EE41" s="66">
        <f t="shared" si="155"/>
      </c>
      <c r="EF41" s="66">
        <f t="shared" si="155"/>
      </c>
      <c r="EG41" s="66">
        <f aca="true" t="shared" si="156" ref="EG41:GP41">IF(EG68="","",IF(ISERROR(LEFT(RIGHT(EG80,LEN(EG80)-4),FIND(" ",RIGHT(EG80,LEN(EG80)-4)))*1),"",LEFT(RIGHT(EG80,LEN(EG80)-4),FIND(" ",RIGHT(EG80,LEN(EG80)-4)))*1))</f>
      </c>
      <c r="EH41" s="66">
        <f t="shared" si="156"/>
      </c>
      <c r="EI41" s="66">
        <f t="shared" si="156"/>
      </c>
      <c r="EJ41" s="66">
        <f t="shared" si="156"/>
      </c>
      <c r="EK41" s="66">
        <f t="shared" si="156"/>
      </c>
      <c r="EL41" s="66">
        <f t="shared" si="156"/>
      </c>
      <c r="EM41" s="66">
        <f t="shared" si="156"/>
      </c>
      <c r="EN41" s="66">
        <f t="shared" si="156"/>
      </c>
      <c r="EO41" s="66">
        <f t="shared" si="156"/>
      </c>
      <c r="EP41" s="66">
        <f t="shared" si="156"/>
      </c>
      <c r="EQ41" s="66">
        <f t="shared" si="156"/>
      </c>
      <c r="ER41" s="66">
        <f t="shared" si="156"/>
      </c>
      <c r="ES41" s="66">
        <f t="shared" si="156"/>
      </c>
      <c r="ET41" s="66">
        <f t="shared" si="156"/>
      </c>
      <c r="EU41" s="66">
        <f t="shared" si="156"/>
      </c>
      <c r="EV41" s="66">
        <f t="shared" si="156"/>
      </c>
      <c r="EW41" s="66">
        <f t="shared" si="156"/>
      </c>
      <c r="EX41" s="66">
        <f t="shared" si="156"/>
      </c>
      <c r="EY41" s="66">
        <f t="shared" si="156"/>
      </c>
      <c r="EZ41" s="66">
        <f t="shared" si="156"/>
      </c>
      <c r="FA41" s="66">
        <f t="shared" si="156"/>
      </c>
      <c r="FB41" s="66">
        <f t="shared" si="156"/>
      </c>
      <c r="FC41" s="66">
        <f t="shared" si="156"/>
      </c>
      <c r="FD41" s="66">
        <f t="shared" si="156"/>
      </c>
      <c r="FE41" s="66">
        <f t="shared" si="156"/>
      </c>
      <c r="FF41" s="66">
        <f t="shared" si="156"/>
      </c>
      <c r="FG41" s="66">
        <f t="shared" si="156"/>
      </c>
      <c r="FH41" s="66">
        <f t="shared" si="156"/>
      </c>
      <c r="FI41" s="66">
        <f t="shared" si="156"/>
      </c>
      <c r="FJ41" s="66">
        <f t="shared" si="156"/>
      </c>
      <c r="FK41" s="66">
        <f t="shared" si="156"/>
      </c>
      <c r="FL41" s="66">
        <f t="shared" si="156"/>
      </c>
      <c r="FM41" s="66">
        <f t="shared" si="156"/>
      </c>
      <c r="FN41" s="66">
        <f t="shared" si="156"/>
      </c>
      <c r="FO41" s="66">
        <f t="shared" si="156"/>
      </c>
      <c r="FP41" s="66">
        <f t="shared" si="156"/>
      </c>
      <c r="FQ41" s="66">
        <f t="shared" si="156"/>
      </c>
      <c r="FR41" s="66">
        <f t="shared" si="156"/>
      </c>
      <c r="FS41" s="66">
        <f t="shared" si="156"/>
      </c>
      <c r="FT41" s="66">
        <f t="shared" si="156"/>
      </c>
      <c r="FU41" s="66">
        <f t="shared" si="156"/>
      </c>
      <c r="FV41" s="66">
        <f t="shared" si="156"/>
      </c>
      <c r="FW41" s="66">
        <f t="shared" si="156"/>
      </c>
      <c r="FX41" s="66">
        <f t="shared" si="156"/>
      </c>
      <c r="FY41" s="66">
        <f t="shared" si="156"/>
      </c>
      <c r="FZ41" s="66">
        <f t="shared" si="156"/>
      </c>
      <c r="GA41" s="66">
        <f t="shared" si="156"/>
      </c>
      <c r="GB41" s="66">
        <f t="shared" si="156"/>
      </c>
      <c r="GC41" s="66">
        <f t="shared" si="156"/>
      </c>
      <c r="GD41" s="66">
        <f t="shared" si="156"/>
      </c>
      <c r="GE41" s="66">
        <f t="shared" si="156"/>
      </c>
      <c r="GF41" s="66">
        <f t="shared" si="156"/>
      </c>
      <c r="GG41" s="66">
        <f t="shared" si="156"/>
      </c>
      <c r="GH41" s="66">
        <f t="shared" si="156"/>
      </c>
      <c r="GI41" s="66">
        <f t="shared" si="156"/>
      </c>
      <c r="GJ41" s="66">
        <f t="shared" si="156"/>
      </c>
      <c r="GK41" s="66">
        <f t="shared" si="156"/>
      </c>
      <c r="GL41" s="66">
        <f t="shared" si="156"/>
      </c>
      <c r="GM41" s="66">
        <f t="shared" si="156"/>
      </c>
      <c r="GN41" s="66">
        <f t="shared" si="156"/>
      </c>
      <c r="GO41" s="66">
        <f t="shared" si="156"/>
      </c>
      <c r="GP41" s="66">
        <f t="shared" si="156"/>
      </c>
    </row>
    <row r="42" spans="2:198" ht="11.25" customHeight="1" hidden="1">
      <c r="B42" s="264"/>
      <c r="C42" s="239"/>
      <c r="D42" s="64"/>
      <c r="E42" s="245"/>
      <c r="F42" s="65"/>
      <c r="G42" s="138"/>
      <c r="H42" s="77">
        <f>IF(H41="","",H41*H7)</f>
      </c>
      <c r="I42" s="77">
        <f aca="true" t="shared" si="157" ref="I42:BT42">IF(I41="","",I41*I7)</f>
      </c>
      <c r="J42" s="77">
        <f t="shared" si="157"/>
      </c>
      <c r="K42" s="77">
        <f t="shared" si="157"/>
      </c>
      <c r="L42" s="77">
        <f t="shared" si="157"/>
      </c>
      <c r="M42" s="77">
        <f t="shared" si="157"/>
      </c>
      <c r="N42" s="77">
        <f t="shared" si="157"/>
      </c>
      <c r="O42" s="77">
        <f t="shared" si="157"/>
      </c>
      <c r="P42" s="77">
        <f t="shared" si="157"/>
      </c>
      <c r="Q42" s="77">
        <f t="shared" si="157"/>
      </c>
      <c r="R42" s="77">
        <f t="shared" si="157"/>
      </c>
      <c r="S42" s="77">
        <f t="shared" si="157"/>
      </c>
      <c r="T42" s="77">
        <f t="shared" si="157"/>
      </c>
      <c r="U42" s="77">
        <f t="shared" si="157"/>
      </c>
      <c r="V42" s="77">
        <f t="shared" si="157"/>
      </c>
      <c r="W42" s="77">
        <f t="shared" si="157"/>
      </c>
      <c r="X42" s="77">
        <f t="shared" si="157"/>
      </c>
      <c r="Y42" s="77">
        <f t="shared" si="157"/>
      </c>
      <c r="Z42" s="77">
        <f t="shared" si="157"/>
      </c>
      <c r="AA42" s="77">
        <f t="shared" si="157"/>
      </c>
      <c r="AB42" s="77">
        <f t="shared" si="157"/>
      </c>
      <c r="AC42" s="77">
        <f t="shared" si="157"/>
      </c>
      <c r="AD42" s="77">
        <f t="shared" si="157"/>
      </c>
      <c r="AE42" s="77">
        <f t="shared" si="157"/>
      </c>
      <c r="AF42" s="77">
        <f t="shared" si="157"/>
      </c>
      <c r="AG42" s="77">
        <f t="shared" si="157"/>
      </c>
      <c r="AH42" s="77">
        <f t="shared" si="157"/>
      </c>
      <c r="AI42" s="77">
        <f t="shared" si="157"/>
      </c>
      <c r="AJ42" s="77">
        <f t="shared" si="157"/>
      </c>
      <c r="AK42" s="77">
        <f t="shared" si="157"/>
      </c>
      <c r="AL42" s="77">
        <f t="shared" si="157"/>
      </c>
      <c r="AM42" s="77">
        <f t="shared" si="157"/>
      </c>
      <c r="AN42" s="77">
        <f t="shared" si="157"/>
      </c>
      <c r="AO42" s="77">
        <f t="shared" si="157"/>
      </c>
      <c r="AP42" s="77">
        <f t="shared" si="157"/>
      </c>
      <c r="AQ42" s="77">
        <f t="shared" si="157"/>
      </c>
      <c r="AR42" s="77">
        <f t="shared" si="157"/>
      </c>
      <c r="AS42" s="77">
        <f t="shared" si="157"/>
      </c>
      <c r="AT42" s="77">
        <f t="shared" si="157"/>
      </c>
      <c r="AU42" s="77">
        <f t="shared" si="157"/>
      </c>
      <c r="AV42" s="77">
        <f t="shared" si="157"/>
      </c>
      <c r="AW42" s="77">
        <f t="shared" si="157"/>
      </c>
      <c r="AX42" s="77">
        <f t="shared" si="157"/>
      </c>
      <c r="AY42" s="77">
        <f t="shared" si="157"/>
      </c>
      <c r="AZ42" s="77">
        <f t="shared" si="157"/>
      </c>
      <c r="BA42" s="77">
        <f t="shared" si="157"/>
      </c>
      <c r="BB42" s="77">
        <f t="shared" si="157"/>
      </c>
      <c r="BC42" s="77">
        <f t="shared" si="157"/>
      </c>
      <c r="BD42" s="77">
        <f t="shared" si="157"/>
      </c>
      <c r="BE42" s="77">
        <f t="shared" si="157"/>
      </c>
      <c r="BF42" s="77">
        <f t="shared" si="157"/>
      </c>
      <c r="BG42" s="77">
        <f t="shared" si="157"/>
      </c>
      <c r="BH42" s="77">
        <f t="shared" si="157"/>
      </c>
      <c r="BI42" s="77">
        <f t="shared" si="157"/>
      </c>
      <c r="BJ42" s="77">
        <f t="shared" si="157"/>
      </c>
      <c r="BK42" s="77">
        <f t="shared" si="157"/>
      </c>
      <c r="BL42" s="77">
        <f t="shared" si="157"/>
      </c>
      <c r="BM42" s="77">
        <f t="shared" si="157"/>
      </c>
      <c r="BN42" s="77">
        <f t="shared" si="157"/>
      </c>
      <c r="BO42" s="77">
        <f t="shared" si="157"/>
      </c>
      <c r="BP42" s="77">
        <f t="shared" si="157"/>
      </c>
      <c r="BQ42" s="77">
        <f t="shared" si="157"/>
      </c>
      <c r="BR42" s="77">
        <f t="shared" si="157"/>
      </c>
      <c r="BS42" s="77">
        <f t="shared" si="157"/>
      </c>
      <c r="BT42" s="77">
        <f t="shared" si="157"/>
      </c>
      <c r="BU42" s="77">
        <f aca="true" t="shared" si="158" ref="BU42:EF42">IF(BU41="","",BU41*BU7)</f>
      </c>
      <c r="BV42" s="77">
        <f t="shared" si="158"/>
      </c>
      <c r="BW42" s="77">
        <f t="shared" si="158"/>
      </c>
      <c r="BX42" s="77">
        <f t="shared" si="158"/>
      </c>
      <c r="BY42" s="77">
        <f t="shared" si="158"/>
      </c>
      <c r="BZ42" s="77">
        <f t="shared" si="158"/>
      </c>
      <c r="CA42" s="77">
        <f t="shared" si="158"/>
      </c>
      <c r="CB42" s="77">
        <f t="shared" si="158"/>
      </c>
      <c r="CC42" s="77">
        <f t="shared" si="158"/>
      </c>
      <c r="CD42" s="77">
        <f t="shared" si="158"/>
      </c>
      <c r="CE42" s="77">
        <f t="shared" si="158"/>
      </c>
      <c r="CF42" s="77">
        <f t="shared" si="158"/>
      </c>
      <c r="CG42" s="77">
        <f t="shared" si="158"/>
      </c>
      <c r="CH42" s="77">
        <f t="shared" si="158"/>
      </c>
      <c r="CI42" s="77">
        <f t="shared" si="158"/>
      </c>
      <c r="CJ42" s="77">
        <f t="shared" si="158"/>
      </c>
      <c r="CK42" s="77">
        <f t="shared" si="158"/>
      </c>
      <c r="CL42" s="77">
        <f t="shared" si="158"/>
      </c>
      <c r="CM42" s="77">
        <f t="shared" si="158"/>
      </c>
      <c r="CN42" s="77">
        <f t="shared" si="158"/>
      </c>
      <c r="CO42" s="77">
        <f t="shared" si="158"/>
      </c>
      <c r="CP42" s="77">
        <f t="shared" si="158"/>
      </c>
      <c r="CQ42" s="77">
        <f t="shared" si="158"/>
      </c>
      <c r="CR42" s="77">
        <f t="shared" si="158"/>
      </c>
      <c r="CS42" s="77">
        <f t="shared" si="158"/>
      </c>
      <c r="CT42" s="77">
        <f t="shared" si="158"/>
      </c>
      <c r="CU42" s="77">
        <f t="shared" si="158"/>
      </c>
      <c r="CV42" s="77">
        <f t="shared" si="158"/>
      </c>
      <c r="CW42" s="77">
        <f t="shared" si="158"/>
      </c>
      <c r="CX42" s="77">
        <f t="shared" si="158"/>
      </c>
      <c r="CY42" s="77">
        <f t="shared" si="158"/>
      </c>
      <c r="CZ42" s="77">
        <f t="shared" si="158"/>
      </c>
      <c r="DA42" s="77">
        <f t="shared" si="158"/>
      </c>
      <c r="DB42" s="77">
        <f t="shared" si="158"/>
      </c>
      <c r="DC42" s="77">
        <f t="shared" si="158"/>
      </c>
      <c r="DD42" s="77">
        <f t="shared" si="158"/>
      </c>
      <c r="DE42" s="77">
        <f t="shared" si="158"/>
      </c>
      <c r="DF42" s="77">
        <f t="shared" si="158"/>
      </c>
      <c r="DG42" s="77">
        <f t="shared" si="158"/>
      </c>
      <c r="DH42" s="77">
        <f t="shared" si="158"/>
      </c>
      <c r="DI42" s="77">
        <f t="shared" si="158"/>
      </c>
      <c r="DJ42" s="77">
        <f t="shared" si="158"/>
      </c>
      <c r="DK42" s="77">
        <f t="shared" si="158"/>
      </c>
      <c r="DL42" s="77">
        <f t="shared" si="158"/>
      </c>
      <c r="DM42" s="77">
        <f t="shared" si="158"/>
      </c>
      <c r="DN42" s="77">
        <f t="shared" si="158"/>
      </c>
      <c r="DO42" s="77">
        <f t="shared" si="158"/>
      </c>
      <c r="DP42" s="77">
        <f t="shared" si="158"/>
      </c>
      <c r="DQ42" s="77">
        <f t="shared" si="158"/>
      </c>
      <c r="DR42" s="77">
        <f t="shared" si="158"/>
      </c>
      <c r="DS42" s="77">
        <f t="shared" si="158"/>
      </c>
      <c r="DT42" s="77">
        <f t="shared" si="158"/>
      </c>
      <c r="DU42" s="77">
        <f t="shared" si="158"/>
      </c>
      <c r="DV42" s="77">
        <f t="shared" si="158"/>
      </c>
      <c r="DW42" s="77">
        <f t="shared" si="158"/>
      </c>
      <c r="DX42" s="77">
        <f t="shared" si="158"/>
      </c>
      <c r="DY42" s="77">
        <f t="shared" si="158"/>
      </c>
      <c r="DZ42" s="77">
        <f t="shared" si="158"/>
      </c>
      <c r="EA42" s="77">
        <f t="shared" si="158"/>
      </c>
      <c r="EB42" s="77">
        <f t="shared" si="158"/>
      </c>
      <c r="EC42" s="77">
        <f t="shared" si="158"/>
      </c>
      <c r="ED42" s="77">
        <f t="shared" si="158"/>
      </c>
      <c r="EE42" s="77">
        <f t="shared" si="158"/>
      </c>
      <c r="EF42" s="77">
        <f t="shared" si="158"/>
      </c>
      <c r="EG42" s="77">
        <f aca="true" t="shared" si="159" ref="EG42:GP42">IF(EG41="","",EG41*EG7)</f>
      </c>
      <c r="EH42" s="77">
        <f t="shared" si="159"/>
      </c>
      <c r="EI42" s="77">
        <f t="shared" si="159"/>
      </c>
      <c r="EJ42" s="77">
        <f t="shared" si="159"/>
      </c>
      <c r="EK42" s="77">
        <f t="shared" si="159"/>
      </c>
      <c r="EL42" s="77">
        <f t="shared" si="159"/>
      </c>
      <c r="EM42" s="77">
        <f t="shared" si="159"/>
      </c>
      <c r="EN42" s="77">
        <f t="shared" si="159"/>
      </c>
      <c r="EO42" s="77">
        <f t="shared" si="159"/>
      </c>
      <c r="EP42" s="77">
        <f t="shared" si="159"/>
      </c>
      <c r="EQ42" s="77">
        <f t="shared" si="159"/>
      </c>
      <c r="ER42" s="77">
        <f t="shared" si="159"/>
      </c>
      <c r="ES42" s="77">
        <f t="shared" si="159"/>
      </c>
      <c r="ET42" s="77">
        <f t="shared" si="159"/>
      </c>
      <c r="EU42" s="77">
        <f t="shared" si="159"/>
      </c>
      <c r="EV42" s="77">
        <f t="shared" si="159"/>
      </c>
      <c r="EW42" s="77">
        <f t="shared" si="159"/>
      </c>
      <c r="EX42" s="77">
        <f t="shared" si="159"/>
      </c>
      <c r="EY42" s="77">
        <f t="shared" si="159"/>
      </c>
      <c r="EZ42" s="77">
        <f t="shared" si="159"/>
      </c>
      <c r="FA42" s="77">
        <f t="shared" si="159"/>
      </c>
      <c r="FB42" s="77">
        <f t="shared" si="159"/>
      </c>
      <c r="FC42" s="77">
        <f t="shared" si="159"/>
      </c>
      <c r="FD42" s="77">
        <f t="shared" si="159"/>
      </c>
      <c r="FE42" s="77">
        <f t="shared" si="159"/>
      </c>
      <c r="FF42" s="77">
        <f t="shared" si="159"/>
      </c>
      <c r="FG42" s="77">
        <f t="shared" si="159"/>
      </c>
      <c r="FH42" s="77">
        <f t="shared" si="159"/>
      </c>
      <c r="FI42" s="77">
        <f t="shared" si="159"/>
      </c>
      <c r="FJ42" s="77">
        <f t="shared" si="159"/>
      </c>
      <c r="FK42" s="77">
        <f t="shared" si="159"/>
      </c>
      <c r="FL42" s="77">
        <f t="shared" si="159"/>
      </c>
      <c r="FM42" s="77">
        <f t="shared" si="159"/>
      </c>
      <c r="FN42" s="77">
        <f t="shared" si="159"/>
      </c>
      <c r="FO42" s="77">
        <f t="shared" si="159"/>
      </c>
      <c r="FP42" s="77">
        <f t="shared" si="159"/>
      </c>
      <c r="FQ42" s="77">
        <f t="shared" si="159"/>
      </c>
      <c r="FR42" s="77">
        <f t="shared" si="159"/>
      </c>
      <c r="FS42" s="77">
        <f t="shared" si="159"/>
      </c>
      <c r="FT42" s="77">
        <f t="shared" si="159"/>
      </c>
      <c r="FU42" s="77">
        <f t="shared" si="159"/>
      </c>
      <c r="FV42" s="77">
        <f t="shared" si="159"/>
      </c>
      <c r="FW42" s="77">
        <f t="shared" si="159"/>
      </c>
      <c r="FX42" s="77">
        <f t="shared" si="159"/>
      </c>
      <c r="FY42" s="77">
        <f t="shared" si="159"/>
      </c>
      <c r="FZ42" s="77">
        <f t="shared" si="159"/>
      </c>
      <c r="GA42" s="77">
        <f t="shared" si="159"/>
      </c>
      <c r="GB42" s="77">
        <f t="shared" si="159"/>
      </c>
      <c r="GC42" s="77">
        <f t="shared" si="159"/>
      </c>
      <c r="GD42" s="77">
        <f t="shared" si="159"/>
      </c>
      <c r="GE42" s="77">
        <f t="shared" si="159"/>
      </c>
      <c r="GF42" s="77">
        <f t="shared" si="159"/>
      </c>
      <c r="GG42" s="77">
        <f t="shared" si="159"/>
      </c>
      <c r="GH42" s="77">
        <f t="shared" si="159"/>
      </c>
      <c r="GI42" s="77">
        <f t="shared" si="159"/>
      </c>
      <c r="GJ42" s="77">
        <f t="shared" si="159"/>
      </c>
      <c r="GK42" s="77">
        <f t="shared" si="159"/>
      </c>
      <c r="GL42" s="77">
        <f t="shared" si="159"/>
      </c>
      <c r="GM42" s="77">
        <f t="shared" si="159"/>
      </c>
      <c r="GN42" s="77">
        <f t="shared" si="159"/>
      </c>
      <c r="GO42" s="77">
        <f t="shared" si="159"/>
      </c>
      <c r="GP42" s="77">
        <f t="shared" si="159"/>
      </c>
    </row>
    <row r="43" spans="2:198" ht="12">
      <c r="B43" s="264"/>
      <c r="C43" s="239"/>
      <c r="D43" s="64" t="s">
        <v>14</v>
      </c>
      <c r="E43" s="245"/>
      <c r="F43" s="65">
        <f>SUM(H44:GP44)</f>
        <v>0</v>
      </c>
      <c r="G43" s="138"/>
      <c r="H43" s="66">
        <f>IF(H68="","",IF(ISERROR(LEFT(RIGHT(H79,LEN(H79)-4),FIND(" ",RIGHT(H79,LEN(H79)-4)))*1),"",LEFT(RIGHT(H79,LEN(H79)-4),FIND(" ",RIGHT(H79,LEN(H79)-4)))*1))</f>
      </c>
      <c r="I43" s="66">
        <f aca="true" t="shared" si="160" ref="I43:BT43">IF(I68="","",IF(ISERROR(LEFT(RIGHT(I79,LEN(I79)-4),FIND(" ",RIGHT(I79,LEN(I79)-4)))*1),"",LEFT(RIGHT(I79,LEN(I79)-4),FIND(" ",RIGHT(I79,LEN(I79)-4)))*1))</f>
      </c>
      <c r="J43" s="66">
        <f t="shared" si="160"/>
      </c>
      <c r="K43" s="66">
        <f t="shared" si="160"/>
      </c>
      <c r="L43" s="66">
        <f t="shared" si="160"/>
      </c>
      <c r="M43" s="66">
        <f t="shared" si="160"/>
      </c>
      <c r="N43" s="66">
        <f t="shared" si="160"/>
      </c>
      <c r="O43" s="66">
        <f t="shared" si="160"/>
      </c>
      <c r="P43" s="66">
        <f t="shared" si="160"/>
      </c>
      <c r="Q43" s="66">
        <f t="shared" si="160"/>
      </c>
      <c r="R43" s="66">
        <f t="shared" si="160"/>
      </c>
      <c r="S43" s="66">
        <f t="shared" si="160"/>
      </c>
      <c r="T43" s="66">
        <f t="shared" si="160"/>
      </c>
      <c r="U43" s="66">
        <f t="shared" si="160"/>
      </c>
      <c r="V43" s="66">
        <f t="shared" si="160"/>
      </c>
      <c r="W43" s="66">
        <f t="shared" si="160"/>
      </c>
      <c r="X43" s="66">
        <f t="shared" si="160"/>
      </c>
      <c r="Y43" s="66">
        <f t="shared" si="160"/>
      </c>
      <c r="Z43" s="66">
        <f t="shared" si="160"/>
      </c>
      <c r="AA43" s="66">
        <f t="shared" si="160"/>
      </c>
      <c r="AB43" s="66">
        <f t="shared" si="160"/>
      </c>
      <c r="AC43" s="66">
        <f t="shared" si="160"/>
      </c>
      <c r="AD43" s="66">
        <f t="shared" si="160"/>
      </c>
      <c r="AE43" s="66">
        <f t="shared" si="160"/>
      </c>
      <c r="AF43" s="66">
        <f t="shared" si="160"/>
      </c>
      <c r="AG43" s="66">
        <f t="shared" si="160"/>
      </c>
      <c r="AH43" s="66">
        <f t="shared" si="160"/>
      </c>
      <c r="AI43" s="66">
        <f t="shared" si="160"/>
      </c>
      <c r="AJ43" s="66">
        <f t="shared" si="160"/>
      </c>
      <c r="AK43" s="66">
        <f t="shared" si="160"/>
      </c>
      <c r="AL43" s="66">
        <f t="shared" si="160"/>
      </c>
      <c r="AM43" s="66">
        <f t="shared" si="160"/>
      </c>
      <c r="AN43" s="66">
        <f t="shared" si="160"/>
      </c>
      <c r="AO43" s="66">
        <f t="shared" si="160"/>
      </c>
      <c r="AP43" s="66">
        <f t="shared" si="160"/>
      </c>
      <c r="AQ43" s="66">
        <f t="shared" si="160"/>
      </c>
      <c r="AR43" s="66">
        <f t="shared" si="160"/>
      </c>
      <c r="AS43" s="66">
        <f t="shared" si="160"/>
      </c>
      <c r="AT43" s="66">
        <f t="shared" si="160"/>
      </c>
      <c r="AU43" s="66">
        <f t="shared" si="160"/>
      </c>
      <c r="AV43" s="66">
        <f t="shared" si="160"/>
      </c>
      <c r="AW43" s="66">
        <f t="shared" si="160"/>
      </c>
      <c r="AX43" s="66">
        <f t="shared" si="160"/>
      </c>
      <c r="AY43" s="66">
        <f t="shared" si="160"/>
      </c>
      <c r="AZ43" s="66">
        <f t="shared" si="160"/>
      </c>
      <c r="BA43" s="66">
        <f t="shared" si="160"/>
      </c>
      <c r="BB43" s="66">
        <f t="shared" si="160"/>
      </c>
      <c r="BC43" s="66">
        <f t="shared" si="160"/>
      </c>
      <c r="BD43" s="66">
        <f t="shared" si="160"/>
      </c>
      <c r="BE43" s="66">
        <f t="shared" si="160"/>
      </c>
      <c r="BF43" s="66">
        <f t="shared" si="160"/>
      </c>
      <c r="BG43" s="66">
        <f t="shared" si="160"/>
      </c>
      <c r="BH43" s="66">
        <f t="shared" si="160"/>
      </c>
      <c r="BI43" s="66">
        <f t="shared" si="160"/>
      </c>
      <c r="BJ43" s="66">
        <f t="shared" si="160"/>
      </c>
      <c r="BK43" s="66">
        <f t="shared" si="160"/>
      </c>
      <c r="BL43" s="66">
        <f t="shared" si="160"/>
      </c>
      <c r="BM43" s="66">
        <f t="shared" si="160"/>
      </c>
      <c r="BN43" s="66">
        <f t="shared" si="160"/>
      </c>
      <c r="BO43" s="66">
        <f t="shared" si="160"/>
      </c>
      <c r="BP43" s="66">
        <f t="shared" si="160"/>
      </c>
      <c r="BQ43" s="66">
        <f t="shared" si="160"/>
      </c>
      <c r="BR43" s="66">
        <f t="shared" si="160"/>
      </c>
      <c r="BS43" s="66">
        <f t="shared" si="160"/>
      </c>
      <c r="BT43" s="66">
        <f t="shared" si="160"/>
      </c>
      <c r="BU43" s="66">
        <f aca="true" t="shared" si="161" ref="BU43:EF43">IF(BU68="","",IF(ISERROR(LEFT(RIGHT(BU79,LEN(BU79)-4),FIND(" ",RIGHT(BU79,LEN(BU79)-4)))*1),"",LEFT(RIGHT(BU79,LEN(BU79)-4),FIND(" ",RIGHT(BU79,LEN(BU79)-4)))*1))</f>
      </c>
      <c r="BV43" s="66">
        <f t="shared" si="161"/>
      </c>
      <c r="BW43" s="66">
        <f t="shared" si="161"/>
      </c>
      <c r="BX43" s="66">
        <f t="shared" si="161"/>
      </c>
      <c r="BY43" s="66">
        <f t="shared" si="161"/>
      </c>
      <c r="BZ43" s="66">
        <f t="shared" si="161"/>
      </c>
      <c r="CA43" s="66">
        <f t="shared" si="161"/>
      </c>
      <c r="CB43" s="66">
        <f t="shared" si="161"/>
      </c>
      <c r="CC43" s="66">
        <f t="shared" si="161"/>
      </c>
      <c r="CD43" s="66">
        <f t="shared" si="161"/>
      </c>
      <c r="CE43" s="66">
        <f t="shared" si="161"/>
      </c>
      <c r="CF43" s="66">
        <f t="shared" si="161"/>
      </c>
      <c r="CG43" s="66">
        <f t="shared" si="161"/>
      </c>
      <c r="CH43" s="66">
        <f t="shared" si="161"/>
      </c>
      <c r="CI43" s="66">
        <f t="shared" si="161"/>
      </c>
      <c r="CJ43" s="66">
        <f t="shared" si="161"/>
      </c>
      <c r="CK43" s="66">
        <f t="shared" si="161"/>
      </c>
      <c r="CL43" s="66">
        <f t="shared" si="161"/>
      </c>
      <c r="CM43" s="66">
        <f t="shared" si="161"/>
      </c>
      <c r="CN43" s="66">
        <f t="shared" si="161"/>
      </c>
      <c r="CO43" s="66">
        <f t="shared" si="161"/>
      </c>
      <c r="CP43" s="66">
        <f t="shared" si="161"/>
      </c>
      <c r="CQ43" s="66">
        <f t="shared" si="161"/>
      </c>
      <c r="CR43" s="66">
        <f t="shared" si="161"/>
      </c>
      <c r="CS43" s="66">
        <f t="shared" si="161"/>
      </c>
      <c r="CT43" s="66">
        <f t="shared" si="161"/>
      </c>
      <c r="CU43" s="66">
        <f t="shared" si="161"/>
      </c>
      <c r="CV43" s="66">
        <f t="shared" si="161"/>
      </c>
      <c r="CW43" s="66">
        <f t="shared" si="161"/>
      </c>
      <c r="CX43" s="66">
        <f t="shared" si="161"/>
      </c>
      <c r="CY43" s="66">
        <f t="shared" si="161"/>
      </c>
      <c r="CZ43" s="66">
        <f t="shared" si="161"/>
      </c>
      <c r="DA43" s="66">
        <f t="shared" si="161"/>
      </c>
      <c r="DB43" s="66">
        <f t="shared" si="161"/>
      </c>
      <c r="DC43" s="66">
        <f t="shared" si="161"/>
      </c>
      <c r="DD43" s="66">
        <f t="shared" si="161"/>
      </c>
      <c r="DE43" s="66">
        <f t="shared" si="161"/>
      </c>
      <c r="DF43" s="66">
        <f t="shared" si="161"/>
      </c>
      <c r="DG43" s="66">
        <f t="shared" si="161"/>
      </c>
      <c r="DH43" s="66">
        <f t="shared" si="161"/>
      </c>
      <c r="DI43" s="66">
        <f t="shared" si="161"/>
      </c>
      <c r="DJ43" s="66">
        <f t="shared" si="161"/>
      </c>
      <c r="DK43" s="66">
        <f t="shared" si="161"/>
      </c>
      <c r="DL43" s="66">
        <f t="shared" si="161"/>
      </c>
      <c r="DM43" s="66">
        <f t="shared" si="161"/>
      </c>
      <c r="DN43" s="66">
        <f t="shared" si="161"/>
      </c>
      <c r="DO43" s="66">
        <f t="shared" si="161"/>
      </c>
      <c r="DP43" s="66">
        <f t="shared" si="161"/>
      </c>
      <c r="DQ43" s="66">
        <f t="shared" si="161"/>
      </c>
      <c r="DR43" s="66">
        <f t="shared" si="161"/>
      </c>
      <c r="DS43" s="66">
        <f t="shared" si="161"/>
      </c>
      <c r="DT43" s="66">
        <f t="shared" si="161"/>
      </c>
      <c r="DU43" s="66">
        <f t="shared" si="161"/>
      </c>
      <c r="DV43" s="66">
        <f t="shared" si="161"/>
      </c>
      <c r="DW43" s="66">
        <f t="shared" si="161"/>
      </c>
      <c r="DX43" s="66">
        <f t="shared" si="161"/>
      </c>
      <c r="DY43" s="66">
        <f t="shared" si="161"/>
      </c>
      <c r="DZ43" s="66">
        <f t="shared" si="161"/>
      </c>
      <c r="EA43" s="66">
        <f t="shared" si="161"/>
      </c>
      <c r="EB43" s="66">
        <f t="shared" si="161"/>
      </c>
      <c r="EC43" s="66">
        <f t="shared" si="161"/>
      </c>
      <c r="ED43" s="66">
        <f t="shared" si="161"/>
      </c>
      <c r="EE43" s="66">
        <f t="shared" si="161"/>
      </c>
      <c r="EF43" s="66">
        <f t="shared" si="161"/>
      </c>
      <c r="EG43" s="66">
        <f aca="true" t="shared" si="162" ref="EG43:GP43">IF(EG68="","",IF(ISERROR(LEFT(RIGHT(EG79,LEN(EG79)-4),FIND(" ",RIGHT(EG79,LEN(EG79)-4)))*1),"",LEFT(RIGHT(EG79,LEN(EG79)-4),FIND(" ",RIGHT(EG79,LEN(EG79)-4)))*1))</f>
      </c>
      <c r="EH43" s="66">
        <f t="shared" si="162"/>
      </c>
      <c r="EI43" s="66">
        <f t="shared" si="162"/>
      </c>
      <c r="EJ43" s="66">
        <f t="shared" si="162"/>
      </c>
      <c r="EK43" s="66">
        <f t="shared" si="162"/>
      </c>
      <c r="EL43" s="66">
        <f t="shared" si="162"/>
      </c>
      <c r="EM43" s="66">
        <f t="shared" si="162"/>
      </c>
      <c r="EN43" s="66">
        <f t="shared" si="162"/>
      </c>
      <c r="EO43" s="66">
        <f t="shared" si="162"/>
      </c>
      <c r="EP43" s="66">
        <f t="shared" si="162"/>
      </c>
      <c r="EQ43" s="66">
        <f t="shared" si="162"/>
      </c>
      <c r="ER43" s="66">
        <f t="shared" si="162"/>
      </c>
      <c r="ES43" s="66">
        <f t="shared" si="162"/>
      </c>
      <c r="ET43" s="66">
        <f t="shared" si="162"/>
      </c>
      <c r="EU43" s="66">
        <f t="shared" si="162"/>
      </c>
      <c r="EV43" s="66">
        <f t="shared" si="162"/>
      </c>
      <c r="EW43" s="66">
        <f t="shared" si="162"/>
      </c>
      <c r="EX43" s="66">
        <f t="shared" si="162"/>
      </c>
      <c r="EY43" s="66">
        <f t="shared" si="162"/>
      </c>
      <c r="EZ43" s="66">
        <f t="shared" si="162"/>
      </c>
      <c r="FA43" s="66">
        <f t="shared" si="162"/>
      </c>
      <c r="FB43" s="66">
        <f t="shared" si="162"/>
      </c>
      <c r="FC43" s="66">
        <f t="shared" si="162"/>
      </c>
      <c r="FD43" s="66">
        <f t="shared" si="162"/>
      </c>
      <c r="FE43" s="66">
        <f t="shared" si="162"/>
      </c>
      <c r="FF43" s="66">
        <f t="shared" si="162"/>
      </c>
      <c r="FG43" s="66">
        <f t="shared" si="162"/>
      </c>
      <c r="FH43" s="66">
        <f t="shared" si="162"/>
      </c>
      <c r="FI43" s="66">
        <f t="shared" si="162"/>
      </c>
      <c r="FJ43" s="66">
        <f t="shared" si="162"/>
      </c>
      <c r="FK43" s="66">
        <f t="shared" si="162"/>
      </c>
      <c r="FL43" s="66">
        <f t="shared" si="162"/>
      </c>
      <c r="FM43" s="66">
        <f t="shared" si="162"/>
      </c>
      <c r="FN43" s="66">
        <f t="shared" si="162"/>
      </c>
      <c r="FO43" s="66">
        <f t="shared" si="162"/>
      </c>
      <c r="FP43" s="66">
        <f t="shared" si="162"/>
      </c>
      <c r="FQ43" s="66">
        <f t="shared" si="162"/>
      </c>
      <c r="FR43" s="66">
        <f t="shared" si="162"/>
      </c>
      <c r="FS43" s="66">
        <f t="shared" si="162"/>
      </c>
      <c r="FT43" s="66">
        <f t="shared" si="162"/>
      </c>
      <c r="FU43" s="66">
        <f t="shared" si="162"/>
      </c>
      <c r="FV43" s="66">
        <f t="shared" si="162"/>
      </c>
      <c r="FW43" s="66">
        <f t="shared" si="162"/>
      </c>
      <c r="FX43" s="66">
        <f t="shared" si="162"/>
      </c>
      <c r="FY43" s="66">
        <f t="shared" si="162"/>
      </c>
      <c r="FZ43" s="66">
        <f t="shared" si="162"/>
      </c>
      <c r="GA43" s="66">
        <f t="shared" si="162"/>
      </c>
      <c r="GB43" s="66">
        <f t="shared" si="162"/>
      </c>
      <c r="GC43" s="66">
        <f t="shared" si="162"/>
      </c>
      <c r="GD43" s="66">
        <f t="shared" si="162"/>
      </c>
      <c r="GE43" s="66">
        <f t="shared" si="162"/>
      </c>
      <c r="GF43" s="66">
        <f t="shared" si="162"/>
      </c>
      <c r="GG43" s="66">
        <f t="shared" si="162"/>
      </c>
      <c r="GH43" s="66">
        <f t="shared" si="162"/>
      </c>
      <c r="GI43" s="66">
        <f t="shared" si="162"/>
      </c>
      <c r="GJ43" s="66">
        <f t="shared" si="162"/>
      </c>
      <c r="GK43" s="66">
        <f t="shared" si="162"/>
      </c>
      <c r="GL43" s="66">
        <f t="shared" si="162"/>
      </c>
      <c r="GM43" s="66">
        <f t="shared" si="162"/>
      </c>
      <c r="GN43" s="66">
        <f t="shared" si="162"/>
      </c>
      <c r="GO43" s="66">
        <f t="shared" si="162"/>
      </c>
      <c r="GP43" s="66">
        <f t="shared" si="162"/>
      </c>
    </row>
    <row r="44" spans="2:198" ht="11.25" customHeight="1" hidden="1">
      <c r="B44" s="264"/>
      <c r="C44" s="239"/>
      <c r="D44" s="68"/>
      <c r="E44" s="245"/>
      <c r="F44" s="69"/>
      <c r="G44" s="138"/>
      <c r="H44" s="77">
        <f aca="true" t="shared" si="163" ref="H44:O44">IF(H43="","",H43*H7)</f>
      </c>
      <c r="I44" s="77">
        <f t="shared" si="163"/>
      </c>
      <c r="J44" s="77">
        <f t="shared" si="163"/>
      </c>
      <c r="K44" s="77">
        <f t="shared" si="163"/>
      </c>
      <c r="L44" s="77">
        <f t="shared" si="163"/>
      </c>
      <c r="M44" s="77">
        <f t="shared" si="163"/>
      </c>
      <c r="N44" s="77">
        <f t="shared" si="163"/>
      </c>
      <c r="O44" s="77">
        <f t="shared" si="163"/>
      </c>
      <c r="P44" s="77">
        <f aca="true" t="shared" si="164" ref="P44:W44">IF(P43="","",P43*P7)</f>
      </c>
      <c r="Q44" s="77">
        <f t="shared" si="164"/>
      </c>
      <c r="R44" s="77">
        <f t="shared" si="164"/>
      </c>
      <c r="S44" s="77">
        <f t="shared" si="164"/>
      </c>
      <c r="T44" s="77">
        <f t="shared" si="164"/>
      </c>
      <c r="U44" s="77">
        <f t="shared" si="164"/>
      </c>
      <c r="V44" s="77">
        <f t="shared" si="164"/>
      </c>
      <c r="W44" s="77">
        <f t="shared" si="164"/>
      </c>
      <c r="X44" s="77">
        <f aca="true" t="shared" si="165" ref="X44:AG44">IF(X43="","",X43*X7)</f>
      </c>
      <c r="Y44" s="77">
        <f t="shared" si="165"/>
      </c>
      <c r="Z44" s="77">
        <f t="shared" si="165"/>
      </c>
      <c r="AA44" s="77">
        <f t="shared" si="165"/>
      </c>
      <c r="AB44" s="77">
        <f t="shared" si="165"/>
      </c>
      <c r="AC44" s="77">
        <f t="shared" si="165"/>
      </c>
      <c r="AD44" s="77">
        <f t="shared" si="165"/>
      </c>
      <c r="AE44" s="77">
        <f t="shared" si="165"/>
      </c>
      <c r="AF44" s="77">
        <f t="shared" si="165"/>
      </c>
      <c r="AG44" s="77">
        <f t="shared" si="165"/>
      </c>
      <c r="AH44" s="77">
        <f aca="true" t="shared" si="166" ref="AH44:AP44">IF(AH43="","",AH43*AH7)</f>
      </c>
      <c r="AI44" s="77">
        <f t="shared" si="166"/>
      </c>
      <c r="AJ44" s="77">
        <f t="shared" si="166"/>
      </c>
      <c r="AK44" s="77">
        <f t="shared" si="166"/>
      </c>
      <c r="AL44" s="77">
        <f t="shared" si="166"/>
      </c>
      <c r="AM44" s="77">
        <f t="shared" si="166"/>
      </c>
      <c r="AN44" s="77">
        <f t="shared" si="166"/>
      </c>
      <c r="AO44" s="77">
        <f t="shared" si="166"/>
      </c>
      <c r="AP44" s="77">
        <f t="shared" si="166"/>
      </c>
      <c r="AQ44" s="77">
        <f aca="true" t="shared" si="167" ref="AQ44:DB44">IF(AQ43="","",AQ43*AQ7)</f>
      </c>
      <c r="AR44" s="77">
        <f t="shared" si="167"/>
      </c>
      <c r="AS44" s="77">
        <f t="shared" si="167"/>
      </c>
      <c r="AT44" s="77">
        <f t="shared" si="167"/>
      </c>
      <c r="AU44" s="77">
        <f t="shared" si="167"/>
      </c>
      <c r="AV44" s="77">
        <f t="shared" si="167"/>
      </c>
      <c r="AW44" s="77">
        <f t="shared" si="167"/>
      </c>
      <c r="AX44" s="77">
        <f t="shared" si="167"/>
      </c>
      <c r="AY44" s="77">
        <f t="shared" si="167"/>
      </c>
      <c r="AZ44" s="77">
        <f t="shared" si="167"/>
      </c>
      <c r="BA44" s="77">
        <f t="shared" si="167"/>
      </c>
      <c r="BB44" s="77">
        <f t="shared" si="167"/>
      </c>
      <c r="BC44" s="77">
        <f t="shared" si="167"/>
      </c>
      <c r="BD44" s="77">
        <f t="shared" si="167"/>
      </c>
      <c r="BE44" s="77">
        <f t="shared" si="167"/>
      </c>
      <c r="BF44" s="77">
        <f t="shared" si="167"/>
      </c>
      <c r="BG44" s="77">
        <f t="shared" si="167"/>
      </c>
      <c r="BH44" s="77">
        <f t="shared" si="167"/>
      </c>
      <c r="BI44" s="77">
        <f t="shared" si="167"/>
      </c>
      <c r="BJ44" s="77">
        <f t="shared" si="167"/>
      </c>
      <c r="BK44" s="77">
        <f t="shared" si="167"/>
      </c>
      <c r="BL44" s="77">
        <f t="shared" si="167"/>
      </c>
      <c r="BM44" s="77">
        <f t="shared" si="167"/>
      </c>
      <c r="BN44" s="77">
        <f t="shared" si="167"/>
      </c>
      <c r="BO44" s="77">
        <f t="shared" si="167"/>
      </c>
      <c r="BP44" s="77">
        <f t="shared" si="167"/>
      </c>
      <c r="BQ44" s="77">
        <f t="shared" si="167"/>
      </c>
      <c r="BR44" s="77">
        <f t="shared" si="167"/>
      </c>
      <c r="BS44" s="77">
        <f t="shared" si="167"/>
      </c>
      <c r="BT44" s="77">
        <f t="shared" si="167"/>
      </c>
      <c r="BU44" s="77">
        <f t="shared" si="167"/>
      </c>
      <c r="BV44" s="77">
        <f t="shared" si="167"/>
      </c>
      <c r="BW44" s="77">
        <f t="shared" si="167"/>
      </c>
      <c r="BX44" s="77">
        <f t="shared" si="167"/>
      </c>
      <c r="BY44" s="77">
        <f t="shared" si="167"/>
      </c>
      <c r="BZ44" s="77">
        <f t="shared" si="167"/>
      </c>
      <c r="CA44" s="77">
        <f t="shared" si="167"/>
      </c>
      <c r="CB44" s="77">
        <f t="shared" si="167"/>
      </c>
      <c r="CC44" s="77">
        <f t="shared" si="167"/>
      </c>
      <c r="CD44" s="77">
        <f t="shared" si="167"/>
      </c>
      <c r="CE44" s="77">
        <f t="shared" si="167"/>
      </c>
      <c r="CF44" s="77">
        <f t="shared" si="167"/>
      </c>
      <c r="CG44" s="77">
        <f t="shared" si="167"/>
      </c>
      <c r="CH44" s="77">
        <f t="shared" si="167"/>
      </c>
      <c r="CI44" s="77">
        <f t="shared" si="167"/>
      </c>
      <c r="CJ44" s="77">
        <f t="shared" si="167"/>
      </c>
      <c r="CK44" s="77">
        <f t="shared" si="167"/>
      </c>
      <c r="CL44" s="77">
        <f t="shared" si="167"/>
      </c>
      <c r="CM44" s="77">
        <f t="shared" si="167"/>
      </c>
      <c r="CN44" s="77">
        <f t="shared" si="167"/>
      </c>
      <c r="CO44" s="77">
        <f t="shared" si="167"/>
      </c>
      <c r="CP44" s="77">
        <f t="shared" si="167"/>
      </c>
      <c r="CQ44" s="77">
        <f t="shared" si="167"/>
      </c>
      <c r="CR44" s="77">
        <f t="shared" si="167"/>
      </c>
      <c r="CS44" s="77">
        <f t="shared" si="167"/>
      </c>
      <c r="CT44" s="77">
        <f t="shared" si="167"/>
      </c>
      <c r="CU44" s="77">
        <f t="shared" si="167"/>
      </c>
      <c r="CV44" s="77">
        <f t="shared" si="167"/>
      </c>
      <c r="CW44" s="77">
        <f t="shared" si="167"/>
      </c>
      <c r="CX44" s="77">
        <f t="shared" si="167"/>
      </c>
      <c r="CY44" s="77">
        <f t="shared" si="167"/>
      </c>
      <c r="CZ44" s="77">
        <f t="shared" si="167"/>
      </c>
      <c r="DA44" s="77">
        <f t="shared" si="167"/>
      </c>
      <c r="DB44" s="77">
        <f t="shared" si="167"/>
      </c>
      <c r="DC44" s="77">
        <f aca="true" t="shared" si="168" ref="DC44:FN44">IF(DC43="","",DC43*DC7)</f>
      </c>
      <c r="DD44" s="77">
        <f t="shared" si="168"/>
      </c>
      <c r="DE44" s="77">
        <f t="shared" si="168"/>
      </c>
      <c r="DF44" s="77">
        <f t="shared" si="168"/>
      </c>
      <c r="DG44" s="77">
        <f t="shared" si="168"/>
      </c>
      <c r="DH44" s="77">
        <f t="shared" si="168"/>
      </c>
      <c r="DI44" s="77">
        <f t="shared" si="168"/>
      </c>
      <c r="DJ44" s="77">
        <f t="shared" si="168"/>
      </c>
      <c r="DK44" s="77">
        <f t="shared" si="168"/>
      </c>
      <c r="DL44" s="77">
        <f t="shared" si="168"/>
      </c>
      <c r="DM44" s="77">
        <f t="shared" si="168"/>
      </c>
      <c r="DN44" s="77">
        <f t="shared" si="168"/>
      </c>
      <c r="DO44" s="77">
        <f t="shared" si="168"/>
      </c>
      <c r="DP44" s="77">
        <f t="shared" si="168"/>
      </c>
      <c r="DQ44" s="77">
        <f t="shared" si="168"/>
      </c>
      <c r="DR44" s="77">
        <f t="shared" si="168"/>
      </c>
      <c r="DS44" s="77">
        <f t="shared" si="168"/>
      </c>
      <c r="DT44" s="77">
        <f t="shared" si="168"/>
      </c>
      <c r="DU44" s="77">
        <f t="shared" si="168"/>
      </c>
      <c r="DV44" s="77">
        <f t="shared" si="168"/>
      </c>
      <c r="DW44" s="77">
        <f t="shared" si="168"/>
      </c>
      <c r="DX44" s="77">
        <f t="shared" si="168"/>
      </c>
      <c r="DY44" s="77">
        <f t="shared" si="168"/>
      </c>
      <c r="DZ44" s="77">
        <f t="shared" si="168"/>
      </c>
      <c r="EA44" s="77">
        <f t="shared" si="168"/>
      </c>
      <c r="EB44" s="77">
        <f t="shared" si="168"/>
      </c>
      <c r="EC44" s="77">
        <f t="shared" si="168"/>
      </c>
      <c r="ED44" s="77">
        <f t="shared" si="168"/>
      </c>
      <c r="EE44" s="77">
        <f t="shared" si="168"/>
      </c>
      <c r="EF44" s="77">
        <f t="shared" si="168"/>
      </c>
      <c r="EG44" s="77">
        <f t="shared" si="168"/>
      </c>
      <c r="EH44" s="77">
        <f t="shared" si="168"/>
      </c>
      <c r="EI44" s="77">
        <f t="shared" si="168"/>
      </c>
      <c r="EJ44" s="77">
        <f t="shared" si="168"/>
      </c>
      <c r="EK44" s="77">
        <f t="shared" si="168"/>
      </c>
      <c r="EL44" s="77">
        <f t="shared" si="168"/>
      </c>
      <c r="EM44" s="77">
        <f t="shared" si="168"/>
      </c>
      <c r="EN44" s="77">
        <f t="shared" si="168"/>
      </c>
      <c r="EO44" s="77">
        <f t="shared" si="168"/>
      </c>
      <c r="EP44" s="77">
        <f t="shared" si="168"/>
      </c>
      <c r="EQ44" s="77">
        <f t="shared" si="168"/>
      </c>
      <c r="ER44" s="77">
        <f t="shared" si="168"/>
      </c>
      <c r="ES44" s="77">
        <f t="shared" si="168"/>
      </c>
      <c r="ET44" s="77">
        <f t="shared" si="168"/>
      </c>
      <c r="EU44" s="77">
        <f t="shared" si="168"/>
      </c>
      <c r="EV44" s="77">
        <f t="shared" si="168"/>
      </c>
      <c r="EW44" s="77">
        <f t="shared" si="168"/>
      </c>
      <c r="EX44" s="77">
        <f t="shared" si="168"/>
      </c>
      <c r="EY44" s="77">
        <f t="shared" si="168"/>
      </c>
      <c r="EZ44" s="77">
        <f t="shared" si="168"/>
      </c>
      <c r="FA44" s="77">
        <f t="shared" si="168"/>
      </c>
      <c r="FB44" s="77">
        <f t="shared" si="168"/>
      </c>
      <c r="FC44" s="77">
        <f t="shared" si="168"/>
      </c>
      <c r="FD44" s="77">
        <f t="shared" si="168"/>
      </c>
      <c r="FE44" s="77">
        <f t="shared" si="168"/>
      </c>
      <c r="FF44" s="77">
        <f t="shared" si="168"/>
      </c>
      <c r="FG44" s="77">
        <f t="shared" si="168"/>
      </c>
      <c r="FH44" s="77">
        <f t="shared" si="168"/>
      </c>
      <c r="FI44" s="77">
        <f t="shared" si="168"/>
      </c>
      <c r="FJ44" s="77">
        <f t="shared" si="168"/>
      </c>
      <c r="FK44" s="77">
        <f t="shared" si="168"/>
      </c>
      <c r="FL44" s="77">
        <f t="shared" si="168"/>
      </c>
      <c r="FM44" s="77">
        <f t="shared" si="168"/>
      </c>
      <c r="FN44" s="77">
        <f t="shared" si="168"/>
      </c>
      <c r="FO44" s="77">
        <f aca="true" t="shared" si="169" ref="FO44:GP44">IF(FO43="","",FO43*FO7)</f>
      </c>
      <c r="FP44" s="77">
        <f t="shared" si="169"/>
      </c>
      <c r="FQ44" s="77">
        <f t="shared" si="169"/>
      </c>
      <c r="FR44" s="77">
        <f t="shared" si="169"/>
      </c>
      <c r="FS44" s="77">
        <f t="shared" si="169"/>
      </c>
      <c r="FT44" s="77">
        <f t="shared" si="169"/>
      </c>
      <c r="FU44" s="77">
        <f t="shared" si="169"/>
      </c>
      <c r="FV44" s="77">
        <f t="shared" si="169"/>
      </c>
      <c r="FW44" s="77">
        <f t="shared" si="169"/>
      </c>
      <c r="FX44" s="77">
        <f t="shared" si="169"/>
      </c>
      <c r="FY44" s="77">
        <f t="shared" si="169"/>
      </c>
      <c r="FZ44" s="77">
        <f t="shared" si="169"/>
      </c>
      <c r="GA44" s="77">
        <f t="shared" si="169"/>
      </c>
      <c r="GB44" s="77">
        <f t="shared" si="169"/>
      </c>
      <c r="GC44" s="77">
        <f t="shared" si="169"/>
      </c>
      <c r="GD44" s="77">
        <f t="shared" si="169"/>
      </c>
      <c r="GE44" s="77">
        <f t="shared" si="169"/>
      </c>
      <c r="GF44" s="77">
        <f t="shared" si="169"/>
      </c>
      <c r="GG44" s="77">
        <f t="shared" si="169"/>
      </c>
      <c r="GH44" s="77">
        <f t="shared" si="169"/>
      </c>
      <c r="GI44" s="77">
        <f t="shared" si="169"/>
      </c>
      <c r="GJ44" s="77">
        <f t="shared" si="169"/>
      </c>
      <c r="GK44" s="77">
        <f t="shared" si="169"/>
      </c>
      <c r="GL44" s="77">
        <f t="shared" si="169"/>
      </c>
      <c r="GM44" s="77">
        <f t="shared" si="169"/>
      </c>
      <c r="GN44" s="77">
        <f t="shared" si="169"/>
      </c>
      <c r="GO44" s="77">
        <f t="shared" si="169"/>
      </c>
      <c r="GP44" s="77">
        <f t="shared" si="169"/>
      </c>
    </row>
    <row r="45" spans="2:198" ht="12">
      <c r="B45" s="264"/>
      <c r="C45" s="240"/>
      <c r="D45" s="71" t="s">
        <v>16</v>
      </c>
      <c r="E45" s="245"/>
      <c r="F45" s="72"/>
      <c r="G45" s="73"/>
      <c r="H45" s="74"/>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c r="FK45" s="75"/>
      <c r="FL45" s="75"/>
      <c r="FM45" s="75"/>
      <c r="FN45" s="75"/>
      <c r="FO45" s="75"/>
      <c r="FP45" s="75"/>
      <c r="FQ45" s="75"/>
      <c r="FR45" s="75"/>
      <c r="FS45" s="75"/>
      <c r="FT45" s="75"/>
      <c r="FU45" s="75"/>
      <c r="FV45" s="75"/>
      <c r="FW45" s="75"/>
      <c r="FX45" s="75"/>
      <c r="FY45" s="75"/>
      <c r="FZ45" s="75"/>
      <c r="GA45" s="75"/>
      <c r="GB45" s="75"/>
      <c r="GC45" s="75"/>
      <c r="GD45" s="75"/>
      <c r="GE45" s="75"/>
      <c r="GF45" s="75"/>
      <c r="GG45" s="75"/>
      <c r="GH45" s="75"/>
      <c r="GI45" s="75"/>
      <c r="GJ45" s="75"/>
      <c r="GK45" s="75"/>
      <c r="GL45" s="75"/>
      <c r="GM45" s="75"/>
      <c r="GN45" s="75"/>
      <c r="GO45" s="75"/>
      <c r="GP45" s="75"/>
    </row>
    <row r="46" spans="2:198" ht="12">
      <c r="B46" s="264"/>
      <c r="C46" s="78" t="s">
        <v>17</v>
      </c>
      <c r="D46" s="78" t="s">
        <v>18</v>
      </c>
      <c r="E46" s="246"/>
      <c r="F46" s="123">
        <f>SUM(H47:GP47)</f>
        <v>0</v>
      </c>
      <c r="G46" s="80"/>
      <c r="H46" s="60">
        <f>IF(H68="","",IF(ISERROR(MID(H81,FIND(" ",H81),10)*1),"",MID(H81,FIND(" ",H81),10)*1))</f>
      </c>
      <c r="I46" s="60">
        <f aca="true" t="shared" si="170" ref="I46:W46">IF(I68="","",IF(ISERROR(MID(I81,FIND(" ",I81),10)*1),"",MID(I81,FIND(" ",I81),10)*1))</f>
      </c>
      <c r="J46" s="60">
        <f t="shared" si="170"/>
      </c>
      <c r="K46" s="60">
        <f t="shared" si="170"/>
      </c>
      <c r="L46" s="60">
        <f t="shared" si="170"/>
      </c>
      <c r="M46" s="60">
        <f t="shared" si="170"/>
      </c>
      <c r="N46" s="60">
        <f t="shared" si="170"/>
      </c>
      <c r="O46" s="60">
        <f t="shared" si="170"/>
      </c>
      <c r="P46" s="60">
        <f t="shared" si="170"/>
      </c>
      <c r="Q46" s="60">
        <f t="shared" si="170"/>
      </c>
      <c r="R46" s="60">
        <f t="shared" si="170"/>
      </c>
      <c r="S46" s="60">
        <f t="shared" si="170"/>
      </c>
      <c r="T46" s="60">
        <f t="shared" si="170"/>
      </c>
      <c r="U46" s="60">
        <f t="shared" si="170"/>
      </c>
      <c r="V46" s="60">
        <f t="shared" si="170"/>
      </c>
      <c r="W46" s="60">
        <f t="shared" si="170"/>
      </c>
      <c r="X46" s="60">
        <f aca="true" t="shared" si="171" ref="X46:AG46">IF(X68="","",IF(ISERROR(MID(X81,FIND(" ",X81),10)*1),"",MID(X81,FIND(" ",X81),10)*1))</f>
      </c>
      <c r="Y46" s="60">
        <f t="shared" si="171"/>
      </c>
      <c r="Z46" s="60">
        <f t="shared" si="171"/>
      </c>
      <c r="AA46" s="60">
        <f t="shared" si="171"/>
      </c>
      <c r="AB46" s="60">
        <f t="shared" si="171"/>
      </c>
      <c r="AC46" s="60">
        <f t="shared" si="171"/>
      </c>
      <c r="AD46" s="60">
        <f t="shared" si="171"/>
      </c>
      <c r="AE46" s="60">
        <f t="shared" si="171"/>
      </c>
      <c r="AF46" s="60">
        <f t="shared" si="171"/>
      </c>
      <c r="AG46" s="60">
        <f t="shared" si="171"/>
      </c>
      <c r="AH46" s="60">
        <f aca="true" t="shared" si="172" ref="AH46:AP46">IF(AH68="","",IF(ISERROR(MID(AH81,FIND(" ",AH81),10)*1),"",MID(AH81,FIND(" ",AH81),10)*1))</f>
      </c>
      <c r="AI46" s="60">
        <f t="shared" si="172"/>
      </c>
      <c r="AJ46" s="60">
        <f t="shared" si="172"/>
      </c>
      <c r="AK46" s="60">
        <f t="shared" si="172"/>
      </c>
      <c r="AL46" s="60">
        <f t="shared" si="172"/>
      </c>
      <c r="AM46" s="60">
        <f t="shared" si="172"/>
      </c>
      <c r="AN46" s="60">
        <f t="shared" si="172"/>
      </c>
      <c r="AO46" s="60">
        <f t="shared" si="172"/>
      </c>
      <c r="AP46" s="60">
        <f t="shared" si="172"/>
      </c>
      <c r="AQ46" s="60">
        <f aca="true" t="shared" si="173" ref="AQ46:DB46">IF(AQ68="","",IF(ISERROR(MID(AQ81,FIND(" ",AQ81),10)*1),"",MID(AQ81,FIND(" ",AQ81),10)*1))</f>
      </c>
      <c r="AR46" s="60">
        <f t="shared" si="173"/>
      </c>
      <c r="AS46" s="60">
        <f t="shared" si="173"/>
      </c>
      <c r="AT46" s="60">
        <f t="shared" si="173"/>
      </c>
      <c r="AU46" s="60">
        <f t="shared" si="173"/>
      </c>
      <c r="AV46" s="60">
        <f t="shared" si="173"/>
      </c>
      <c r="AW46" s="60">
        <f t="shared" si="173"/>
      </c>
      <c r="AX46" s="60">
        <f t="shared" si="173"/>
      </c>
      <c r="AY46" s="60">
        <f t="shared" si="173"/>
      </c>
      <c r="AZ46" s="60">
        <f t="shared" si="173"/>
      </c>
      <c r="BA46" s="60">
        <f t="shared" si="173"/>
      </c>
      <c r="BB46" s="60">
        <f t="shared" si="173"/>
      </c>
      <c r="BC46" s="60">
        <f t="shared" si="173"/>
      </c>
      <c r="BD46" s="60">
        <f t="shared" si="173"/>
      </c>
      <c r="BE46" s="60">
        <f t="shared" si="173"/>
      </c>
      <c r="BF46" s="60">
        <f t="shared" si="173"/>
      </c>
      <c r="BG46" s="60">
        <f t="shared" si="173"/>
      </c>
      <c r="BH46" s="60">
        <f t="shared" si="173"/>
      </c>
      <c r="BI46" s="60">
        <f t="shared" si="173"/>
      </c>
      <c r="BJ46" s="60">
        <f t="shared" si="173"/>
      </c>
      <c r="BK46" s="60">
        <f t="shared" si="173"/>
      </c>
      <c r="BL46" s="60">
        <f t="shared" si="173"/>
      </c>
      <c r="BM46" s="60">
        <f t="shared" si="173"/>
      </c>
      <c r="BN46" s="60">
        <f t="shared" si="173"/>
      </c>
      <c r="BO46" s="60">
        <f t="shared" si="173"/>
      </c>
      <c r="BP46" s="60">
        <f t="shared" si="173"/>
      </c>
      <c r="BQ46" s="60">
        <f t="shared" si="173"/>
      </c>
      <c r="BR46" s="60">
        <f t="shared" si="173"/>
      </c>
      <c r="BS46" s="60">
        <f t="shared" si="173"/>
      </c>
      <c r="BT46" s="60">
        <f t="shared" si="173"/>
      </c>
      <c r="BU46" s="60">
        <f t="shared" si="173"/>
      </c>
      <c r="BV46" s="60">
        <f t="shared" si="173"/>
      </c>
      <c r="BW46" s="60">
        <f t="shared" si="173"/>
      </c>
      <c r="BX46" s="60">
        <f t="shared" si="173"/>
      </c>
      <c r="BY46" s="60">
        <f t="shared" si="173"/>
      </c>
      <c r="BZ46" s="60">
        <f t="shared" si="173"/>
      </c>
      <c r="CA46" s="60">
        <f t="shared" si="173"/>
      </c>
      <c r="CB46" s="60">
        <f t="shared" si="173"/>
      </c>
      <c r="CC46" s="60">
        <f t="shared" si="173"/>
      </c>
      <c r="CD46" s="60">
        <f t="shared" si="173"/>
      </c>
      <c r="CE46" s="60">
        <f t="shared" si="173"/>
      </c>
      <c r="CF46" s="60">
        <f t="shared" si="173"/>
      </c>
      <c r="CG46" s="60">
        <f t="shared" si="173"/>
      </c>
      <c r="CH46" s="60">
        <f t="shared" si="173"/>
      </c>
      <c r="CI46" s="60">
        <f t="shared" si="173"/>
      </c>
      <c r="CJ46" s="60">
        <f t="shared" si="173"/>
      </c>
      <c r="CK46" s="60">
        <f t="shared" si="173"/>
      </c>
      <c r="CL46" s="60">
        <f t="shared" si="173"/>
      </c>
      <c r="CM46" s="60">
        <f t="shared" si="173"/>
      </c>
      <c r="CN46" s="60">
        <f t="shared" si="173"/>
      </c>
      <c r="CO46" s="60">
        <f t="shared" si="173"/>
      </c>
      <c r="CP46" s="60">
        <f t="shared" si="173"/>
      </c>
      <c r="CQ46" s="60">
        <f t="shared" si="173"/>
      </c>
      <c r="CR46" s="60">
        <f t="shared" si="173"/>
      </c>
      <c r="CS46" s="60">
        <f t="shared" si="173"/>
      </c>
      <c r="CT46" s="60">
        <f t="shared" si="173"/>
      </c>
      <c r="CU46" s="60">
        <f t="shared" si="173"/>
      </c>
      <c r="CV46" s="60">
        <f t="shared" si="173"/>
      </c>
      <c r="CW46" s="60">
        <f t="shared" si="173"/>
      </c>
      <c r="CX46" s="60">
        <f t="shared" si="173"/>
      </c>
      <c r="CY46" s="60">
        <f t="shared" si="173"/>
      </c>
      <c r="CZ46" s="60">
        <f t="shared" si="173"/>
      </c>
      <c r="DA46" s="60">
        <f t="shared" si="173"/>
      </c>
      <c r="DB46" s="60">
        <f t="shared" si="173"/>
      </c>
      <c r="DC46" s="60">
        <f aca="true" t="shared" si="174" ref="DC46:FN46">IF(DC68="","",IF(ISERROR(MID(DC81,FIND(" ",DC81),10)*1),"",MID(DC81,FIND(" ",DC81),10)*1))</f>
      </c>
      <c r="DD46" s="60">
        <f t="shared" si="174"/>
      </c>
      <c r="DE46" s="60">
        <f t="shared" si="174"/>
      </c>
      <c r="DF46" s="60">
        <f t="shared" si="174"/>
      </c>
      <c r="DG46" s="60">
        <f t="shared" si="174"/>
      </c>
      <c r="DH46" s="60">
        <f t="shared" si="174"/>
      </c>
      <c r="DI46" s="60">
        <f t="shared" si="174"/>
      </c>
      <c r="DJ46" s="60">
        <f t="shared" si="174"/>
      </c>
      <c r="DK46" s="60">
        <f t="shared" si="174"/>
      </c>
      <c r="DL46" s="60">
        <f t="shared" si="174"/>
      </c>
      <c r="DM46" s="60">
        <f t="shared" si="174"/>
      </c>
      <c r="DN46" s="60">
        <f t="shared" si="174"/>
      </c>
      <c r="DO46" s="60">
        <f t="shared" si="174"/>
      </c>
      <c r="DP46" s="60">
        <f t="shared" si="174"/>
      </c>
      <c r="DQ46" s="60">
        <f t="shared" si="174"/>
      </c>
      <c r="DR46" s="60">
        <f t="shared" si="174"/>
      </c>
      <c r="DS46" s="60">
        <f t="shared" si="174"/>
      </c>
      <c r="DT46" s="60">
        <f t="shared" si="174"/>
      </c>
      <c r="DU46" s="60">
        <f t="shared" si="174"/>
      </c>
      <c r="DV46" s="60">
        <f t="shared" si="174"/>
      </c>
      <c r="DW46" s="60">
        <f t="shared" si="174"/>
      </c>
      <c r="DX46" s="60">
        <f t="shared" si="174"/>
      </c>
      <c r="DY46" s="60">
        <f t="shared" si="174"/>
      </c>
      <c r="DZ46" s="60">
        <f t="shared" si="174"/>
      </c>
      <c r="EA46" s="60">
        <f t="shared" si="174"/>
      </c>
      <c r="EB46" s="60">
        <f t="shared" si="174"/>
      </c>
      <c r="EC46" s="60">
        <f t="shared" si="174"/>
      </c>
      <c r="ED46" s="60">
        <f t="shared" si="174"/>
      </c>
      <c r="EE46" s="60">
        <f t="shared" si="174"/>
      </c>
      <c r="EF46" s="60">
        <f t="shared" si="174"/>
      </c>
      <c r="EG46" s="60">
        <f t="shared" si="174"/>
      </c>
      <c r="EH46" s="60">
        <f t="shared" si="174"/>
      </c>
      <c r="EI46" s="60">
        <f t="shared" si="174"/>
      </c>
      <c r="EJ46" s="60">
        <f t="shared" si="174"/>
      </c>
      <c r="EK46" s="60">
        <f t="shared" si="174"/>
      </c>
      <c r="EL46" s="60">
        <f t="shared" si="174"/>
      </c>
      <c r="EM46" s="60">
        <f t="shared" si="174"/>
      </c>
      <c r="EN46" s="60">
        <f t="shared" si="174"/>
      </c>
      <c r="EO46" s="60">
        <f t="shared" si="174"/>
      </c>
      <c r="EP46" s="60">
        <f t="shared" si="174"/>
      </c>
      <c r="EQ46" s="60">
        <f t="shared" si="174"/>
      </c>
      <c r="ER46" s="60">
        <f t="shared" si="174"/>
      </c>
      <c r="ES46" s="60">
        <f t="shared" si="174"/>
      </c>
      <c r="ET46" s="60">
        <f t="shared" si="174"/>
      </c>
      <c r="EU46" s="60">
        <f t="shared" si="174"/>
      </c>
      <c r="EV46" s="60">
        <f t="shared" si="174"/>
      </c>
      <c r="EW46" s="60">
        <f t="shared" si="174"/>
      </c>
      <c r="EX46" s="60">
        <f t="shared" si="174"/>
      </c>
      <c r="EY46" s="60">
        <f t="shared" si="174"/>
      </c>
      <c r="EZ46" s="60">
        <f t="shared" si="174"/>
      </c>
      <c r="FA46" s="60">
        <f t="shared" si="174"/>
      </c>
      <c r="FB46" s="60">
        <f t="shared" si="174"/>
      </c>
      <c r="FC46" s="60">
        <f t="shared" si="174"/>
      </c>
      <c r="FD46" s="60">
        <f t="shared" si="174"/>
      </c>
      <c r="FE46" s="60">
        <f t="shared" si="174"/>
      </c>
      <c r="FF46" s="60">
        <f t="shared" si="174"/>
      </c>
      <c r="FG46" s="60">
        <f t="shared" si="174"/>
      </c>
      <c r="FH46" s="60">
        <f t="shared" si="174"/>
      </c>
      <c r="FI46" s="60">
        <f t="shared" si="174"/>
      </c>
      <c r="FJ46" s="60">
        <f t="shared" si="174"/>
      </c>
      <c r="FK46" s="60">
        <f t="shared" si="174"/>
      </c>
      <c r="FL46" s="60">
        <f t="shared" si="174"/>
      </c>
      <c r="FM46" s="60">
        <f t="shared" si="174"/>
      </c>
      <c r="FN46" s="60">
        <f t="shared" si="174"/>
      </c>
      <c r="FO46" s="60">
        <f aca="true" t="shared" si="175" ref="FO46:GP46">IF(FO68="","",IF(ISERROR(MID(FO81,FIND(" ",FO81),10)*1),"",MID(FO81,FIND(" ",FO81),10)*1))</f>
      </c>
      <c r="FP46" s="60">
        <f t="shared" si="175"/>
      </c>
      <c r="FQ46" s="60">
        <f t="shared" si="175"/>
      </c>
      <c r="FR46" s="60">
        <f t="shared" si="175"/>
      </c>
      <c r="FS46" s="60">
        <f t="shared" si="175"/>
      </c>
      <c r="FT46" s="60">
        <f t="shared" si="175"/>
      </c>
      <c r="FU46" s="60">
        <f t="shared" si="175"/>
      </c>
      <c r="FV46" s="60">
        <f t="shared" si="175"/>
      </c>
      <c r="FW46" s="60">
        <f t="shared" si="175"/>
      </c>
      <c r="FX46" s="60">
        <f t="shared" si="175"/>
      </c>
      <c r="FY46" s="60">
        <f t="shared" si="175"/>
      </c>
      <c r="FZ46" s="60">
        <f t="shared" si="175"/>
      </c>
      <c r="GA46" s="60">
        <f t="shared" si="175"/>
      </c>
      <c r="GB46" s="60">
        <f t="shared" si="175"/>
      </c>
      <c r="GC46" s="60">
        <f t="shared" si="175"/>
      </c>
      <c r="GD46" s="60">
        <f t="shared" si="175"/>
      </c>
      <c r="GE46" s="60">
        <f t="shared" si="175"/>
      </c>
      <c r="GF46" s="60">
        <f t="shared" si="175"/>
      </c>
      <c r="GG46" s="60">
        <f t="shared" si="175"/>
      </c>
      <c r="GH46" s="60">
        <f t="shared" si="175"/>
      </c>
      <c r="GI46" s="60">
        <f t="shared" si="175"/>
      </c>
      <c r="GJ46" s="60">
        <f t="shared" si="175"/>
      </c>
      <c r="GK46" s="60">
        <f t="shared" si="175"/>
      </c>
      <c r="GL46" s="60">
        <f t="shared" si="175"/>
      </c>
      <c r="GM46" s="60">
        <f t="shared" si="175"/>
      </c>
      <c r="GN46" s="60">
        <f t="shared" si="175"/>
      </c>
      <c r="GO46" s="60">
        <f t="shared" si="175"/>
      </c>
      <c r="GP46" s="60">
        <f t="shared" si="175"/>
      </c>
    </row>
    <row r="47" spans="2:198" ht="11.25" customHeight="1" hidden="1">
      <c r="B47" s="264"/>
      <c r="C47" s="78"/>
      <c r="D47" s="78"/>
      <c r="E47" s="246"/>
      <c r="F47" s="123"/>
      <c r="G47" s="82"/>
      <c r="H47" s="76">
        <f>IF(H46="","",H46*H7)</f>
      </c>
      <c r="I47" s="76">
        <f aca="true" t="shared" si="176" ref="I47:W47">IF(I46="","",I46*I7)</f>
      </c>
      <c r="J47" s="76">
        <f t="shared" si="176"/>
      </c>
      <c r="K47" s="76">
        <f t="shared" si="176"/>
      </c>
      <c r="L47" s="76">
        <f t="shared" si="176"/>
      </c>
      <c r="M47" s="76">
        <f t="shared" si="176"/>
      </c>
      <c r="N47" s="76">
        <f t="shared" si="176"/>
      </c>
      <c r="O47" s="76">
        <f t="shared" si="176"/>
      </c>
      <c r="P47" s="76">
        <f t="shared" si="176"/>
      </c>
      <c r="Q47" s="76">
        <f t="shared" si="176"/>
      </c>
      <c r="R47" s="76">
        <f t="shared" si="176"/>
      </c>
      <c r="S47" s="76">
        <f t="shared" si="176"/>
      </c>
      <c r="T47" s="76">
        <f t="shared" si="176"/>
      </c>
      <c r="U47" s="76">
        <f t="shared" si="176"/>
      </c>
      <c r="V47" s="76">
        <f t="shared" si="176"/>
      </c>
      <c r="W47" s="76">
        <f t="shared" si="176"/>
      </c>
      <c r="X47" s="76">
        <f aca="true" t="shared" si="177" ref="X47:AG47">IF(X46="","",X46*X7)</f>
      </c>
      <c r="Y47" s="76">
        <f t="shared" si="177"/>
      </c>
      <c r="Z47" s="76">
        <f t="shared" si="177"/>
      </c>
      <c r="AA47" s="76">
        <f t="shared" si="177"/>
      </c>
      <c r="AB47" s="76">
        <f t="shared" si="177"/>
      </c>
      <c r="AC47" s="76">
        <f t="shared" si="177"/>
      </c>
      <c r="AD47" s="76">
        <f t="shared" si="177"/>
      </c>
      <c r="AE47" s="76">
        <f t="shared" si="177"/>
      </c>
      <c r="AF47" s="76">
        <f t="shared" si="177"/>
      </c>
      <c r="AG47" s="76">
        <f t="shared" si="177"/>
      </c>
      <c r="AH47" s="76">
        <f aca="true" t="shared" si="178" ref="AH47:AP47">IF(AH46="","",AH46*AH7)</f>
      </c>
      <c r="AI47" s="76">
        <f t="shared" si="178"/>
      </c>
      <c r="AJ47" s="76">
        <f t="shared" si="178"/>
      </c>
      <c r="AK47" s="76">
        <f t="shared" si="178"/>
      </c>
      <c r="AL47" s="76">
        <f t="shared" si="178"/>
      </c>
      <c r="AM47" s="76">
        <f t="shared" si="178"/>
      </c>
      <c r="AN47" s="76">
        <f t="shared" si="178"/>
      </c>
      <c r="AO47" s="76">
        <f t="shared" si="178"/>
      </c>
      <c r="AP47" s="76">
        <f t="shared" si="178"/>
      </c>
      <c r="AQ47" s="76">
        <f aca="true" t="shared" si="179" ref="AQ47:DB47">IF(AQ46="","",AQ46*AQ7)</f>
      </c>
      <c r="AR47" s="76">
        <f t="shared" si="179"/>
      </c>
      <c r="AS47" s="76">
        <f t="shared" si="179"/>
      </c>
      <c r="AT47" s="76">
        <f t="shared" si="179"/>
      </c>
      <c r="AU47" s="76">
        <f t="shared" si="179"/>
      </c>
      <c r="AV47" s="76">
        <f t="shared" si="179"/>
      </c>
      <c r="AW47" s="76">
        <f t="shared" si="179"/>
      </c>
      <c r="AX47" s="76">
        <f t="shared" si="179"/>
      </c>
      <c r="AY47" s="76">
        <f t="shared" si="179"/>
      </c>
      <c r="AZ47" s="76">
        <f t="shared" si="179"/>
      </c>
      <c r="BA47" s="76">
        <f t="shared" si="179"/>
      </c>
      <c r="BB47" s="76">
        <f t="shared" si="179"/>
      </c>
      <c r="BC47" s="76">
        <f t="shared" si="179"/>
      </c>
      <c r="BD47" s="76">
        <f t="shared" si="179"/>
      </c>
      <c r="BE47" s="76">
        <f t="shared" si="179"/>
      </c>
      <c r="BF47" s="76">
        <f t="shared" si="179"/>
      </c>
      <c r="BG47" s="76">
        <f t="shared" si="179"/>
      </c>
      <c r="BH47" s="76">
        <f t="shared" si="179"/>
      </c>
      <c r="BI47" s="76">
        <f t="shared" si="179"/>
      </c>
      <c r="BJ47" s="76">
        <f t="shared" si="179"/>
      </c>
      <c r="BK47" s="76">
        <f t="shared" si="179"/>
      </c>
      <c r="BL47" s="76">
        <f t="shared" si="179"/>
      </c>
      <c r="BM47" s="76">
        <f t="shared" si="179"/>
      </c>
      <c r="BN47" s="76">
        <f t="shared" si="179"/>
      </c>
      <c r="BO47" s="76">
        <f t="shared" si="179"/>
      </c>
      <c r="BP47" s="76">
        <f t="shared" si="179"/>
      </c>
      <c r="BQ47" s="76">
        <f t="shared" si="179"/>
      </c>
      <c r="BR47" s="76">
        <f t="shared" si="179"/>
      </c>
      <c r="BS47" s="76">
        <f t="shared" si="179"/>
      </c>
      <c r="BT47" s="76">
        <f t="shared" si="179"/>
      </c>
      <c r="BU47" s="76">
        <f t="shared" si="179"/>
      </c>
      <c r="BV47" s="76">
        <f t="shared" si="179"/>
      </c>
      <c r="BW47" s="76">
        <f t="shared" si="179"/>
      </c>
      <c r="BX47" s="76">
        <f t="shared" si="179"/>
      </c>
      <c r="BY47" s="76">
        <f t="shared" si="179"/>
      </c>
      <c r="BZ47" s="76">
        <f t="shared" si="179"/>
      </c>
      <c r="CA47" s="76">
        <f t="shared" si="179"/>
      </c>
      <c r="CB47" s="76">
        <f t="shared" si="179"/>
      </c>
      <c r="CC47" s="76">
        <f t="shared" si="179"/>
      </c>
      <c r="CD47" s="76">
        <f t="shared" si="179"/>
      </c>
      <c r="CE47" s="76">
        <f t="shared" si="179"/>
      </c>
      <c r="CF47" s="76">
        <f t="shared" si="179"/>
      </c>
      <c r="CG47" s="76">
        <f t="shared" si="179"/>
      </c>
      <c r="CH47" s="76">
        <f t="shared" si="179"/>
      </c>
      <c r="CI47" s="76">
        <f t="shared" si="179"/>
      </c>
      <c r="CJ47" s="76">
        <f t="shared" si="179"/>
      </c>
      <c r="CK47" s="76">
        <f t="shared" si="179"/>
      </c>
      <c r="CL47" s="76">
        <f t="shared" si="179"/>
      </c>
      <c r="CM47" s="76">
        <f t="shared" si="179"/>
      </c>
      <c r="CN47" s="76">
        <f t="shared" si="179"/>
      </c>
      <c r="CO47" s="76">
        <f t="shared" si="179"/>
      </c>
      <c r="CP47" s="76">
        <f t="shared" si="179"/>
      </c>
      <c r="CQ47" s="76">
        <f t="shared" si="179"/>
      </c>
      <c r="CR47" s="76">
        <f t="shared" si="179"/>
      </c>
      <c r="CS47" s="76">
        <f t="shared" si="179"/>
      </c>
      <c r="CT47" s="76">
        <f t="shared" si="179"/>
      </c>
      <c r="CU47" s="76">
        <f t="shared" si="179"/>
      </c>
      <c r="CV47" s="76">
        <f t="shared" si="179"/>
      </c>
      <c r="CW47" s="76">
        <f t="shared" si="179"/>
      </c>
      <c r="CX47" s="76">
        <f t="shared" si="179"/>
      </c>
      <c r="CY47" s="76">
        <f t="shared" si="179"/>
      </c>
      <c r="CZ47" s="76">
        <f t="shared" si="179"/>
      </c>
      <c r="DA47" s="76">
        <f t="shared" si="179"/>
      </c>
      <c r="DB47" s="76">
        <f t="shared" si="179"/>
      </c>
      <c r="DC47" s="76">
        <f aca="true" t="shared" si="180" ref="DC47:FN47">IF(DC46="","",DC46*DC7)</f>
      </c>
      <c r="DD47" s="76">
        <f t="shared" si="180"/>
      </c>
      <c r="DE47" s="76">
        <f t="shared" si="180"/>
      </c>
      <c r="DF47" s="76">
        <f t="shared" si="180"/>
      </c>
      <c r="DG47" s="76">
        <f t="shared" si="180"/>
      </c>
      <c r="DH47" s="76">
        <f t="shared" si="180"/>
      </c>
      <c r="DI47" s="76">
        <f t="shared" si="180"/>
      </c>
      <c r="DJ47" s="76">
        <f t="shared" si="180"/>
      </c>
      <c r="DK47" s="76">
        <f t="shared" si="180"/>
      </c>
      <c r="DL47" s="76">
        <f t="shared" si="180"/>
      </c>
      <c r="DM47" s="76">
        <f t="shared" si="180"/>
      </c>
      <c r="DN47" s="76">
        <f t="shared" si="180"/>
      </c>
      <c r="DO47" s="76">
        <f t="shared" si="180"/>
      </c>
      <c r="DP47" s="76">
        <f t="shared" si="180"/>
      </c>
      <c r="DQ47" s="76">
        <f t="shared" si="180"/>
      </c>
      <c r="DR47" s="76">
        <f t="shared" si="180"/>
      </c>
      <c r="DS47" s="76">
        <f t="shared" si="180"/>
      </c>
      <c r="DT47" s="76">
        <f t="shared" si="180"/>
      </c>
      <c r="DU47" s="76">
        <f t="shared" si="180"/>
      </c>
      <c r="DV47" s="76">
        <f t="shared" si="180"/>
      </c>
      <c r="DW47" s="76">
        <f t="shared" si="180"/>
      </c>
      <c r="DX47" s="76">
        <f t="shared" si="180"/>
      </c>
      <c r="DY47" s="76">
        <f t="shared" si="180"/>
      </c>
      <c r="DZ47" s="76">
        <f t="shared" si="180"/>
      </c>
      <c r="EA47" s="76">
        <f t="shared" si="180"/>
      </c>
      <c r="EB47" s="76">
        <f t="shared" si="180"/>
      </c>
      <c r="EC47" s="76">
        <f t="shared" si="180"/>
      </c>
      <c r="ED47" s="76">
        <f t="shared" si="180"/>
      </c>
      <c r="EE47" s="76">
        <f t="shared" si="180"/>
      </c>
      <c r="EF47" s="76">
        <f t="shared" si="180"/>
      </c>
      <c r="EG47" s="76">
        <f t="shared" si="180"/>
      </c>
      <c r="EH47" s="76">
        <f t="shared" si="180"/>
      </c>
      <c r="EI47" s="76">
        <f t="shared" si="180"/>
      </c>
      <c r="EJ47" s="76">
        <f t="shared" si="180"/>
      </c>
      <c r="EK47" s="76">
        <f t="shared" si="180"/>
      </c>
      <c r="EL47" s="76">
        <f t="shared" si="180"/>
      </c>
      <c r="EM47" s="76">
        <f t="shared" si="180"/>
      </c>
      <c r="EN47" s="76">
        <f t="shared" si="180"/>
      </c>
      <c r="EO47" s="76">
        <f t="shared" si="180"/>
      </c>
      <c r="EP47" s="76">
        <f t="shared" si="180"/>
      </c>
      <c r="EQ47" s="76">
        <f t="shared" si="180"/>
      </c>
      <c r="ER47" s="76">
        <f t="shared" si="180"/>
      </c>
      <c r="ES47" s="76">
        <f t="shared" si="180"/>
      </c>
      <c r="ET47" s="76">
        <f t="shared" si="180"/>
      </c>
      <c r="EU47" s="76">
        <f t="shared" si="180"/>
      </c>
      <c r="EV47" s="76">
        <f t="shared" si="180"/>
      </c>
      <c r="EW47" s="76">
        <f t="shared" si="180"/>
      </c>
      <c r="EX47" s="76">
        <f t="shared" si="180"/>
      </c>
      <c r="EY47" s="76">
        <f t="shared" si="180"/>
      </c>
      <c r="EZ47" s="76">
        <f t="shared" si="180"/>
      </c>
      <c r="FA47" s="76">
        <f t="shared" si="180"/>
      </c>
      <c r="FB47" s="76">
        <f t="shared" si="180"/>
      </c>
      <c r="FC47" s="76">
        <f t="shared" si="180"/>
      </c>
      <c r="FD47" s="76">
        <f t="shared" si="180"/>
      </c>
      <c r="FE47" s="76">
        <f t="shared" si="180"/>
      </c>
      <c r="FF47" s="76">
        <f t="shared" si="180"/>
      </c>
      <c r="FG47" s="76">
        <f t="shared" si="180"/>
      </c>
      <c r="FH47" s="76">
        <f t="shared" si="180"/>
      </c>
      <c r="FI47" s="76">
        <f t="shared" si="180"/>
      </c>
      <c r="FJ47" s="76">
        <f t="shared" si="180"/>
      </c>
      <c r="FK47" s="76">
        <f t="shared" si="180"/>
      </c>
      <c r="FL47" s="76">
        <f t="shared" si="180"/>
      </c>
      <c r="FM47" s="76">
        <f t="shared" si="180"/>
      </c>
      <c r="FN47" s="76">
        <f t="shared" si="180"/>
      </c>
      <c r="FO47" s="76">
        <f aca="true" t="shared" si="181" ref="FO47:GP47">IF(FO46="","",FO46*FO7)</f>
      </c>
      <c r="FP47" s="76">
        <f t="shared" si="181"/>
      </c>
      <c r="FQ47" s="76">
        <f t="shared" si="181"/>
      </c>
      <c r="FR47" s="76">
        <f t="shared" si="181"/>
      </c>
      <c r="FS47" s="76">
        <f t="shared" si="181"/>
      </c>
      <c r="FT47" s="76">
        <f t="shared" si="181"/>
      </c>
      <c r="FU47" s="76">
        <f t="shared" si="181"/>
      </c>
      <c r="FV47" s="76">
        <f t="shared" si="181"/>
      </c>
      <c r="FW47" s="76">
        <f t="shared" si="181"/>
      </c>
      <c r="FX47" s="76">
        <f t="shared" si="181"/>
      </c>
      <c r="FY47" s="76">
        <f t="shared" si="181"/>
      </c>
      <c r="FZ47" s="76">
        <f t="shared" si="181"/>
      </c>
      <c r="GA47" s="76">
        <f t="shared" si="181"/>
      </c>
      <c r="GB47" s="76">
        <f t="shared" si="181"/>
      </c>
      <c r="GC47" s="76">
        <f t="shared" si="181"/>
      </c>
      <c r="GD47" s="76">
        <f t="shared" si="181"/>
      </c>
      <c r="GE47" s="76">
        <f t="shared" si="181"/>
      </c>
      <c r="GF47" s="76">
        <f t="shared" si="181"/>
      </c>
      <c r="GG47" s="76">
        <f t="shared" si="181"/>
      </c>
      <c r="GH47" s="76">
        <f t="shared" si="181"/>
      </c>
      <c r="GI47" s="76">
        <f t="shared" si="181"/>
      </c>
      <c r="GJ47" s="76">
        <f t="shared" si="181"/>
      </c>
      <c r="GK47" s="76">
        <f t="shared" si="181"/>
      </c>
      <c r="GL47" s="76">
        <f t="shared" si="181"/>
      </c>
      <c r="GM47" s="76">
        <f t="shared" si="181"/>
      </c>
      <c r="GN47" s="76">
        <f t="shared" si="181"/>
      </c>
      <c r="GO47" s="76">
        <f t="shared" si="181"/>
      </c>
      <c r="GP47" s="76">
        <f t="shared" si="181"/>
      </c>
    </row>
    <row r="48" spans="2:198" ht="24">
      <c r="B48" s="265"/>
      <c r="C48" s="83" t="s">
        <v>9</v>
      </c>
      <c r="D48" s="83" t="s">
        <v>56</v>
      </c>
      <c r="E48" s="247"/>
      <c r="F48" s="124">
        <f>IF(H68="","",SUM(H49:GP49))</f>
      </c>
      <c r="G48" s="152">
        <f>IF(OR(G23="",G23="照明簡易計算",G23="共用部なし"),"",IF(G23="標準入力法",_xlfn.IFERROR(-M506,0),""))</f>
      </c>
      <c r="H48" s="85">
        <f>IF(H68="","",IF(ISERROR(LEFT(RIGHT(H82,LEN(H82)-12),FIND(" ",RIGHT(H82,LEN(H82)-12)))*1),0,LEFT(RIGHT(H82,LEN(H82)-12),FIND(" ",RIGHT(H82,LEN(H82)-12)))*1))</f>
      </c>
      <c r="I48" s="85">
        <f aca="true" t="shared" si="182" ref="I48:W48">IF(I68="","",IF(ISERROR(LEFT(RIGHT(I82,LEN(I82)-12),FIND(" ",RIGHT(I82,LEN(I82)-12)))*1),0,LEFT(RIGHT(I82,LEN(I82)-12),FIND(" ",RIGHT(I82,LEN(I82)-12)))*1))</f>
      </c>
      <c r="J48" s="85">
        <f t="shared" si="182"/>
      </c>
      <c r="K48" s="85">
        <f t="shared" si="182"/>
      </c>
      <c r="L48" s="85">
        <f t="shared" si="182"/>
      </c>
      <c r="M48" s="85">
        <f t="shared" si="182"/>
      </c>
      <c r="N48" s="85">
        <f t="shared" si="182"/>
      </c>
      <c r="O48" s="85">
        <f t="shared" si="182"/>
      </c>
      <c r="P48" s="85">
        <f t="shared" si="182"/>
      </c>
      <c r="Q48" s="85">
        <f t="shared" si="182"/>
      </c>
      <c r="R48" s="85">
        <f t="shared" si="182"/>
      </c>
      <c r="S48" s="85">
        <f t="shared" si="182"/>
      </c>
      <c r="T48" s="85">
        <f t="shared" si="182"/>
      </c>
      <c r="U48" s="85">
        <f t="shared" si="182"/>
      </c>
      <c r="V48" s="85">
        <f t="shared" si="182"/>
      </c>
      <c r="W48" s="85">
        <f t="shared" si="182"/>
      </c>
      <c r="X48" s="85">
        <f aca="true" t="shared" si="183" ref="X48:AG48">IF(X68="","",IF(ISERROR(LEFT(RIGHT(X82,LEN(X82)-12),FIND(" ",RIGHT(X82,LEN(X82)-12)))*1),0,LEFT(RIGHT(X82,LEN(X82)-12),FIND(" ",RIGHT(X82,LEN(X82)-12)))*1))</f>
      </c>
      <c r="Y48" s="85">
        <f t="shared" si="183"/>
      </c>
      <c r="Z48" s="85">
        <f t="shared" si="183"/>
      </c>
      <c r="AA48" s="85">
        <f t="shared" si="183"/>
      </c>
      <c r="AB48" s="85">
        <f t="shared" si="183"/>
      </c>
      <c r="AC48" s="85">
        <f t="shared" si="183"/>
      </c>
      <c r="AD48" s="85">
        <f t="shared" si="183"/>
      </c>
      <c r="AE48" s="85">
        <f t="shared" si="183"/>
      </c>
      <c r="AF48" s="85">
        <f t="shared" si="183"/>
      </c>
      <c r="AG48" s="85">
        <f t="shared" si="183"/>
      </c>
      <c r="AH48" s="85">
        <f aca="true" t="shared" si="184" ref="AH48:AP48">IF(AH68="","",IF(ISERROR(LEFT(RIGHT(AH82,LEN(AH82)-12),FIND(" ",RIGHT(AH82,LEN(AH82)-12)))*1),0,LEFT(RIGHT(AH82,LEN(AH82)-12),FIND(" ",RIGHT(AH82,LEN(AH82)-12)))*1))</f>
      </c>
      <c r="AI48" s="85">
        <f t="shared" si="184"/>
      </c>
      <c r="AJ48" s="85">
        <f t="shared" si="184"/>
      </c>
      <c r="AK48" s="85">
        <f t="shared" si="184"/>
      </c>
      <c r="AL48" s="85">
        <f t="shared" si="184"/>
      </c>
      <c r="AM48" s="85">
        <f t="shared" si="184"/>
      </c>
      <c r="AN48" s="85">
        <f t="shared" si="184"/>
      </c>
      <c r="AO48" s="85">
        <f t="shared" si="184"/>
      </c>
      <c r="AP48" s="85">
        <f t="shared" si="184"/>
      </c>
      <c r="AQ48" s="85">
        <f aca="true" t="shared" si="185" ref="AQ48:DB48">IF(AQ68="","",IF(ISERROR(LEFT(RIGHT(AQ82,LEN(AQ82)-12),FIND(" ",RIGHT(AQ82,LEN(AQ82)-12)))*1),0,LEFT(RIGHT(AQ82,LEN(AQ82)-12),FIND(" ",RIGHT(AQ82,LEN(AQ82)-12)))*1))</f>
      </c>
      <c r="AR48" s="85">
        <f t="shared" si="185"/>
      </c>
      <c r="AS48" s="85">
        <f t="shared" si="185"/>
      </c>
      <c r="AT48" s="85">
        <f t="shared" si="185"/>
      </c>
      <c r="AU48" s="85">
        <f t="shared" si="185"/>
      </c>
      <c r="AV48" s="85">
        <f t="shared" si="185"/>
      </c>
      <c r="AW48" s="85">
        <f t="shared" si="185"/>
      </c>
      <c r="AX48" s="85">
        <f t="shared" si="185"/>
      </c>
      <c r="AY48" s="85">
        <f t="shared" si="185"/>
      </c>
      <c r="AZ48" s="85">
        <f t="shared" si="185"/>
      </c>
      <c r="BA48" s="85">
        <f t="shared" si="185"/>
      </c>
      <c r="BB48" s="85">
        <f t="shared" si="185"/>
      </c>
      <c r="BC48" s="85">
        <f t="shared" si="185"/>
      </c>
      <c r="BD48" s="85">
        <f t="shared" si="185"/>
      </c>
      <c r="BE48" s="85">
        <f t="shared" si="185"/>
      </c>
      <c r="BF48" s="85">
        <f t="shared" si="185"/>
      </c>
      <c r="BG48" s="85">
        <f t="shared" si="185"/>
      </c>
      <c r="BH48" s="85">
        <f t="shared" si="185"/>
      </c>
      <c r="BI48" s="85">
        <f t="shared" si="185"/>
      </c>
      <c r="BJ48" s="85">
        <f t="shared" si="185"/>
      </c>
      <c r="BK48" s="85">
        <f t="shared" si="185"/>
      </c>
      <c r="BL48" s="85">
        <f t="shared" si="185"/>
      </c>
      <c r="BM48" s="85">
        <f t="shared" si="185"/>
      </c>
      <c r="BN48" s="85">
        <f t="shared" si="185"/>
      </c>
      <c r="BO48" s="85">
        <f t="shared" si="185"/>
      </c>
      <c r="BP48" s="85">
        <f t="shared" si="185"/>
      </c>
      <c r="BQ48" s="85">
        <f t="shared" si="185"/>
      </c>
      <c r="BR48" s="85">
        <f t="shared" si="185"/>
      </c>
      <c r="BS48" s="85">
        <f t="shared" si="185"/>
      </c>
      <c r="BT48" s="85">
        <f t="shared" si="185"/>
      </c>
      <c r="BU48" s="85">
        <f t="shared" si="185"/>
      </c>
      <c r="BV48" s="85">
        <f t="shared" si="185"/>
      </c>
      <c r="BW48" s="85">
        <f t="shared" si="185"/>
      </c>
      <c r="BX48" s="85">
        <f t="shared" si="185"/>
      </c>
      <c r="BY48" s="85">
        <f t="shared" si="185"/>
      </c>
      <c r="BZ48" s="85">
        <f t="shared" si="185"/>
      </c>
      <c r="CA48" s="85">
        <f t="shared" si="185"/>
      </c>
      <c r="CB48" s="85">
        <f t="shared" si="185"/>
      </c>
      <c r="CC48" s="85">
        <f t="shared" si="185"/>
      </c>
      <c r="CD48" s="85">
        <f t="shared" si="185"/>
      </c>
      <c r="CE48" s="85">
        <f t="shared" si="185"/>
      </c>
      <c r="CF48" s="85">
        <f t="shared" si="185"/>
      </c>
      <c r="CG48" s="85">
        <f t="shared" si="185"/>
      </c>
      <c r="CH48" s="85">
        <f t="shared" si="185"/>
      </c>
      <c r="CI48" s="85">
        <f t="shared" si="185"/>
      </c>
      <c r="CJ48" s="85">
        <f t="shared" si="185"/>
      </c>
      <c r="CK48" s="85">
        <f t="shared" si="185"/>
      </c>
      <c r="CL48" s="85">
        <f t="shared" si="185"/>
      </c>
      <c r="CM48" s="85">
        <f t="shared" si="185"/>
      </c>
      <c r="CN48" s="85">
        <f t="shared" si="185"/>
      </c>
      <c r="CO48" s="85">
        <f t="shared" si="185"/>
      </c>
      <c r="CP48" s="85">
        <f t="shared" si="185"/>
      </c>
      <c r="CQ48" s="85">
        <f t="shared" si="185"/>
      </c>
      <c r="CR48" s="85">
        <f t="shared" si="185"/>
      </c>
      <c r="CS48" s="85">
        <f t="shared" si="185"/>
      </c>
      <c r="CT48" s="85">
        <f t="shared" si="185"/>
      </c>
      <c r="CU48" s="85">
        <f t="shared" si="185"/>
      </c>
      <c r="CV48" s="85">
        <f t="shared" si="185"/>
      </c>
      <c r="CW48" s="85">
        <f t="shared" si="185"/>
      </c>
      <c r="CX48" s="85">
        <f t="shared" si="185"/>
      </c>
      <c r="CY48" s="85">
        <f t="shared" si="185"/>
      </c>
      <c r="CZ48" s="85">
        <f t="shared" si="185"/>
      </c>
      <c r="DA48" s="85">
        <f t="shared" si="185"/>
      </c>
      <c r="DB48" s="85">
        <f t="shared" si="185"/>
      </c>
      <c r="DC48" s="85">
        <f aca="true" t="shared" si="186" ref="DC48:FN48">IF(DC68="","",IF(ISERROR(LEFT(RIGHT(DC82,LEN(DC82)-12),FIND(" ",RIGHT(DC82,LEN(DC82)-12)))*1),0,LEFT(RIGHT(DC82,LEN(DC82)-12),FIND(" ",RIGHT(DC82,LEN(DC82)-12)))*1))</f>
      </c>
      <c r="DD48" s="85">
        <f t="shared" si="186"/>
      </c>
      <c r="DE48" s="85">
        <f t="shared" si="186"/>
      </c>
      <c r="DF48" s="85">
        <f t="shared" si="186"/>
      </c>
      <c r="DG48" s="85">
        <f t="shared" si="186"/>
      </c>
      <c r="DH48" s="85">
        <f t="shared" si="186"/>
      </c>
      <c r="DI48" s="85">
        <f t="shared" si="186"/>
      </c>
      <c r="DJ48" s="85">
        <f t="shared" si="186"/>
      </c>
      <c r="DK48" s="85">
        <f t="shared" si="186"/>
      </c>
      <c r="DL48" s="85">
        <f t="shared" si="186"/>
      </c>
      <c r="DM48" s="85">
        <f t="shared" si="186"/>
      </c>
      <c r="DN48" s="85">
        <f t="shared" si="186"/>
      </c>
      <c r="DO48" s="85">
        <f t="shared" si="186"/>
      </c>
      <c r="DP48" s="85">
        <f t="shared" si="186"/>
      </c>
      <c r="DQ48" s="85">
        <f t="shared" si="186"/>
      </c>
      <c r="DR48" s="85">
        <f t="shared" si="186"/>
      </c>
      <c r="DS48" s="85">
        <f t="shared" si="186"/>
      </c>
      <c r="DT48" s="85">
        <f t="shared" si="186"/>
      </c>
      <c r="DU48" s="85">
        <f t="shared" si="186"/>
      </c>
      <c r="DV48" s="85">
        <f t="shared" si="186"/>
      </c>
      <c r="DW48" s="85">
        <f t="shared" si="186"/>
      </c>
      <c r="DX48" s="85">
        <f t="shared" si="186"/>
      </c>
      <c r="DY48" s="85">
        <f t="shared" si="186"/>
      </c>
      <c r="DZ48" s="85">
        <f t="shared" si="186"/>
      </c>
      <c r="EA48" s="85">
        <f t="shared" si="186"/>
      </c>
      <c r="EB48" s="85">
        <f t="shared" si="186"/>
      </c>
      <c r="EC48" s="85">
        <f t="shared" si="186"/>
      </c>
      <c r="ED48" s="85">
        <f t="shared" si="186"/>
      </c>
      <c r="EE48" s="85">
        <f t="shared" si="186"/>
      </c>
      <c r="EF48" s="85">
        <f t="shared" si="186"/>
      </c>
      <c r="EG48" s="85">
        <f t="shared" si="186"/>
      </c>
      <c r="EH48" s="85">
        <f t="shared" si="186"/>
      </c>
      <c r="EI48" s="85">
        <f t="shared" si="186"/>
      </c>
      <c r="EJ48" s="85">
        <f t="shared" si="186"/>
      </c>
      <c r="EK48" s="85">
        <f t="shared" si="186"/>
      </c>
      <c r="EL48" s="85">
        <f t="shared" si="186"/>
      </c>
      <c r="EM48" s="85">
        <f t="shared" si="186"/>
      </c>
      <c r="EN48" s="85">
        <f t="shared" si="186"/>
      </c>
      <c r="EO48" s="85">
        <f t="shared" si="186"/>
      </c>
      <c r="EP48" s="85">
        <f t="shared" si="186"/>
      </c>
      <c r="EQ48" s="85">
        <f t="shared" si="186"/>
      </c>
      <c r="ER48" s="85">
        <f t="shared" si="186"/>
      </c>
      <c r="ES48" s="85">
        <f t="shared" si="186"/>
      </c>
      <c r="ET48" s="85">
        <f t="shared" si="186"/>
      </c>
      <c r="EU48" s="85">
        <f t="shared" si="186"/>
      </c>
      <c r="EV48" s="85">
        <f t="shared" si="186"/>
      </c>
      <c r="EW48" s="85">
        <f t="shared" si="186"/>
      </c>
      <c r="EX48" s="85">
        <f t="shared" si="186"/>
      </c>
      <c r="EY48" s="85">
        <f t="shared" si="186"/>
      </c>
      <c r="EZ48" s="85">
        <f t="shared" si="186"/>
      </c>
      <c r="FA48" s="85">
        <f t="shared" si="186"/>
      </c>
      <c r="FB48" s="85">
        <f t="shared" si="186"/>
      </c>
      <c r="FC48" s="85">
        <f t="shared" si="186"/>
      </c>
      <c r="FD48" s="85">
        <f t="shared" si="186"/>
      </c>
      <c r="FE48" s="85">
        <f t="shared" si="186"/>
      </c>
      <c r="FF48" s="85">
        <f t="shared" si="186"/>
      </c>
      <c r="FG48" s="85">
        <f t="shared" si="186"/>
      </c>
      <c r="FH48" s="85">
        <f t="shared" si="186"/>
      </c>
      <c r="FI48" s="85">
        <f t="shared" si="186"/>
      </c>
      <c r="FJ48" s="85">
        <f t="shared" si="186"/>
      </c>
      <c r="FK48" s="85">
        <f t="shared" si="186"/>
      </c>
      <c r="FL48" s="85">
        <f t="shared" si="186"/>
      </c>
      <c r="FM48" s="85">
        <f t="shared" si="186"/>
      </c>
      <c r="FN48" s="85">
        <f t="shared" si="186"/>
      </c>
      <c r="FO48" s="85">
        <f aca="true" t="shared" si="187" ref="FO48:GP48">IF(FO68="","",IF(ISERROR(LEFT(RIGHT(FO82,LEN(FO82)-12),FIND(" ",RIGHT(FO82,LEN(FO82)-12)))*1),0,LEFT(RIGHT(FO82,LEN(FO82)-12),FIND(" ",RIGHT(FO82,LEN(FO82)-12)))*1))</f>
      </c>
      <c r="FP48" s="85">
        <f t="shared" si="187"/>
      </c>
      <c r="FQ48" s="85">
        <f t="shared" si="187"/>
      </c>
      <c r="FR48" s="85">
        <f t="shared" si="187"/>
      </c>
      <c r="FS48" s="85">
        <f t="shared" si="187"/>
      </c>
      <c r="FT48" s="85">
        <f t="shared" si="187"/>
      </c>
      <c r="FU48" s="85">
        <f t="shared" si="187"/>
      </c>
      <c r="FV48" s="85">
        <f t="shared" si="187"/>
      </c>
      <c r="FW48" s="85">
        <f t="shared" si="187"/>
      </c>
      <c r="FX48" s="85">
        <f t="shared" si="187"/>
      </c>
      <c r="FY48" s="85">
        <f t="shared" si="187"/>
      </c>
      <c r="FZ48" s="85">
        <f t="shared" si="187"/>
      </c>
      <c r="GA48" s="85">
        <f t="shared" si="187"/>
      </c>
      <c r="GB48" s="85">
        <f t="shared" si="187"/>
      </c>
      <c r="GC48" s="85">
        <f t="shared" si="187"/>
      </c>
      <c r="GD48" s="85">
        <f t="shared" si="187"/>
      </c>
      <c r="GE48" s="85">
        <f t="shared" si="187"/>
      </c>
      <c r="GF48" s="85">
        <f t="shared" si="187"/>
      </c>
      <c r="GG48" s="85">
        <f t="shared" si="187"/>
      </c>
      <c r="GH48" s="85">
        <f t="shared" si="187"/>
      </c>
      <c r="GI48" s="85">
        <f t="shared" si="187"/>
      </c>
      <c r="GJ48" s="85">
        <f t="shared" si="187"/>
      </c>
      <c r="GK48" s="85">
        <f t="shared" si="187"/>
      </c>
      <c r="GL48" s="85">
        <f t="shared" si="187"/>
      </c>
      <c r="GM48" s="85">
        <f t="shared" si="187"/>
      </c>
      <c r="GN48" s="85">
        <f t="shared" si="187"/>
      </c>
      <c r="GO48" s="85">
        <f t="shared" si="187"/>
      </c>
      <c r="GP48" s="85">
        <f t="shared" si="187"/>
      </c>
    </row>
    <row r="49" spans="2:198" ht="11.25" hidden="1">
      <c r="B49" s="137"/>
      <c r="C49" s="86"/>
      <c r="D49" s="87"/>
      <c r="E49" s="81"/>
      <c r="F49" s="84"/>
      <c r="G49" s="88"/>
      <c r="H49" s="85">
        <f>IF(H48="","",H48*H7)</f>
      </c>
      <c r="I49" s="85">
        <f aca="true" t="shared" si="188" ref="I49:BT49">IF(I48="","",I48*I7)</f>
      </c>
      <c r="J49" s="85">
        <f t="shared" si="188"/>
      </c>
      <c r="K49" s="85">
        <f t="shared" si="188"/>
      </c>
      <c r="L49" s="85">
        <f t="shared" si="188"/>
      </c>
      <c r="M49" s="85">
        <f t="shared" si="188"/>
      </c>
      <c r="N49" s="85">
        <f t="shared" si="188"/>
      </c>
      <c r="O49" s="85">
        <f t="shared" si="188"/>
      </c>
      <c r="P49" s="85">
        <f t="shared" si="188"/>
      </c>
      <c r="Q49" s="85">
        <f t="shared" si="188"/>
      </c>
      <c r="R49" s="85">
        <f t="shared" si="188"/>
      </c>
      <c r="S49" s="85">
        <f t="shared" si="188"/>
      </c>
      <c r="T49" s="85">
        <f t="shared" si="188"/>
      </c>
      <c r="U49" s="85">
        <f t="shared" si="188"/>
      </c>
      <c r="V49" s="85">
        <f t="shared" si="188"/>
      </c>
      <c r="W49" s="85">
        <f t="shared" si="188"/>
      </c>
      <c r="X49" s="85">
        <f t="shared" si="188"/>
      </c>
      <c r="Y49" s="85">
        <f t="shared" si="188"/>
      </c>
      <c r="Z49" s="85">
        <f t="shared" si="188"/>
      </c>
      <c r="AA49" s="85">
        <f t="shared" si="188"/>
      </c>
      <c r="AB49" s="85">
        <f t="shared" si="188"/>
      </c>
      <c r="AC49" s="85">
        <f t="shared" si="188"/>
      </c>
      <c r="AD49" s="85">
        <f t="shared" si="188"/>
      </c>
      <c r="AE49" s="85">
        <f t="shared" si="188"/>
      </c>
      <c r="AF49" s="85">
        <f t="shared" si="188"/>
      </c>
      <c r="AG49" s="85">
        <f t="shared" si="188"/>
      </c>
      <c r="AH49" s="85">
        <f t="shared" si="188"/>
      </c>
      <c r="AI49" s="85">
        <f t="shared" si="188"/>
      </c>
      <c r="AJ49" s="85">
        <f t="shared" si="188"/>
      </c>
      <c r="AK49" s="85">
        <f t="shared" si="188"/>
      </c>
      <c r="AL49" s="85">
        <f t="shared" si="188"/>
      </c>
      <c r="AM49" s="85">
        <f t="shared" si="188"/>
      </c>
      <c r="AN49" s="85">
        <f t="shared" si="188"/>
      </c>
      <c r="AO49" s="85">
        <f t="shared" si="188"/>
      </c>
      <c r="AP49" s="85">
        <f t="shared" si="188"/>
      </c>
      <c r="AQ49" s="85">
        <f t="shared" si="188"/>
      </c>
      <c r="AR49" s="85">
        <f t="shared" si="188"/>
      </c>
      <c r="AS49" s="85">
        <f t="shared" si="188"/>
      </c>
      <c r="AT49" s="85">
        <f t="shared" si="188"/>
      </c>
      <c r="AU49" s="85">
        <f t="shared" si="188"/>
      </c>
      <c r="AV49" s="85">
        <f t="shared" si="188"/>
      </c>
      <c r="AW49" s="85">
        <f t="shared" si="188"/>
      </c>
      <c r="AX49" s="85">
        <f t="shared" si="188"/>
      </c>
      <c r="AY49" s="85">
        <f t="shared" si="188"/>
      </c>
      <c r="AZ49" s="85">
        <f t="shared" si="188"/>
      </c>
      <c r="BA49" s="85">
        <f t="shared" si="188"/>
      </c>
      <c r="BB49" s="85">
        <f t="shared" si="188"/>
      </c>
      <c r="BC49" s="85">
        <f t="shared" si="188"/>
      </c>
      <c r="BD49" s="85">
        <f t="shared" si="188"/>
      </c>
      <c r="BE49" s="85">
        <f t="shared" si="188"/>
      </c>
      <c r="BF49" s="85">
        <f t="shared" si="188"/>
      </c>
      <c r="BG49" s="85">
        <f t="shared" si="188"/>
      </c>
      <c r="BH49" s="85">
        <f t="shared" si="188"/>
      </c>
      <c r="BI49" s="85">
        <f t="shared" si="188"/>
      </c>
      <c r="BJ49" s="85">
        <f t="shared" si="188"/>
      </c>
      <c r="BK49" s="85">
        <f t="shared" si="188"/>
      </c>
      <c r="BL49" s="85">
        <f t="shared" si="188"/>
      </c>
      <c r="BM49" s="85">
        <f t="shared" si="188"/>
      </c>
      <c r="BN49" s="85">
        <f t="shared" si="188"/>
      </c>
      <c r="BO49" s="85">
        <f t="shared" si="188"/>
      </c>
      <c r="BP49" s="85">
        <f t="shared" si="188"/>
      </c>
      <c r="BQ49" s="85">
        <f t="shared" si="188"/>
      </c>
      <c r="BR49" s="85">
        <f t="shared" si="188"/>
      </c>
      <c r="BS49" s="85">
        <f t="shared" si="188"/>
      </c>
      <c r="BT49" s="85">
        <f t="shared" si="188"/>
      </c>
      <c r="BU49" s="85">
        <f aca="true" t="shared" si="189" ref="BU49:EF49">IF(BU48="","",BU48*BU7)</f>
      </c>
      <c r="BV49" s="85">
        <f t="shared" si="189"/>
      </c>
      <c r="BW49" s="85">
        <f t="shared" si="189"/>
      </c>
      <c r="BX49" s="85">
        <f t="shared" si="189"/>
      </c>
      <c r="BY49" s="85">
        <f t="shared" si="189"/>
      </c>
      <c r="BZ49" s="85">
        <f t="shared" si="189"/>
      </c>
      <c r="CA49" s="85">
        <f t="shared" si="189"/>
      </c>
      <c r="CB49" s="85">
        <f t="shared" si="189"/>
      </c>
      <c r="CC49" s="85">
        <f t="shared" si="189"/>
      </c>
      <c r="CD49" s="85">
        <f t="shared" si="189"/>
      </c>
      <c r="CE49" s="85">
        <f t="shared" si="189"/>
      </c>
      <c r="CF49" s="85">
        <f t="shared" si="189"/>
      </c>
      <c r="CG49" s="85">
        <f t="shared" si="189"/>
      </c>
      <c r="CH49" s="85">
        <f t="shared" si="189"/>
      </c>
      <c r="CI49" s="85">
        <f t="shared" si="189"/>
      </c>
      <c r="CJ49" s="85">
        <f t="shared" si="189"/>
      </c>
      <c r="CK49" s="85">
        <f t="shared" si="189"/>
      </c>
      <c r="CL49" s="85">
        <f t="shared" si="189"/>
      </c>
      <c r="CM49" s="85">
        <f t="shared" si="189"/>
      </c>
      <c r="CN49" s="85">
        <f t="shared" si="189"/>
      </c>
      <c r="CO49" s="85">
        <f t="shared" si="189"/>
      </c>
      <c r="CP49" s="85">
        <f t="shared" si="189"/>
      </c>
      <c r="CQ49" s="85">
        <f t="shared" si="189"/>
      </c>
      <c r="CR49" s="85">
        <f t="shared" si="189"/>
      </c>
      <c r="CS49" s="85">
        <f t="shared" si="189"/>
      </c>
      <c r="CT49" s="85">
        <f t="shared" si="189"/>
      </c>
      <c r="CU49" s="85">
        <f t="shared" si="189"/>
      </c>
      <c r="CV49" s="85">
        <f t="shared" si="189"/>
      </c>
      <c r="CW49" s="85">
        <f t="shared" si="189"/>
      </c>
      <c r="CX49" s="85">
        <f t="shared" si="189"/>
      </c>
      <c r="CY49" s="85">
        <f t="shared" si="189"/>
      </c>
      <c r="CZ49" s="85">
        <f t="shared" si="189"/>
      </c>
      <c r="DA49" s="85">
        <f t="shared" si="189"/>
      </c>
      <c r="DB49" s="85">
        <f t="shared" si="189"/>
      </c>
      <c r="DC49" s="85">
        <f t="shared" si="189"/>
      </c>
      <c r="DD49" s="85">
        <f t="shared" si="189"/>
      </c>
      <c r="DE49" s="85">
        <f t="shared" si="189"/>
      </c>
      <c r="DF49" s="85">
        <f t="shared" si="189"/>
      </c>
      <c r="DG49" s="85">
        <f t="shared" si="189"/>
      </c>
      <c r="DH49" s="85">
        <f t="shared" si="189"/>
      </c>
      <c r="DI49" s="85">
        <f t="shared" si="189"/>
      </c>
      <c r="DJ49" s="85">
        <f t="shared" si="189"/>
      </c>
      <c r="DK49" s="85">
        <f t="shared" si="189"/>
      </c>
      <c r="DL49" s="85">
        <f t="shared" si="189"/>
      </c>
      <c r="DM49" s="85">
        <f t="shared" si="189"/>
      </c>
      <c r="DN49" s="85">
        <f t="shared" si="189"/>
      </c>
      <c r="DO49" s="85">
        <f t="shared" si="189"/>
      </c>
      <c r="DP49" s="85">
        <f t="shared" si="189"/>
      </c>
      <c r="DQ49" s="85">
        <f t="shared" si="189"/>
      </c>
      <c r="DR49" s="85">
        <f t="shared" si="189"/>
      </c>
      <c r="DS49" s="85">
        <f t="shared" si="189"/>
      </c>
      <c r="DT49" s="85">
        <f t="shared" si="189"/>
      </c>
      <c r="DU49" s="85">
        <f t="shared" si="189"/>
      </c>
      <c r="DV49" s="85">
        <f t="shared" si="189"/>
      </c>
      <c r="DW49" s="85">
        <f t="shared" si="189"/>
      </c>
      <c r="DX49" s="85">
        <f t="shared" si="189"/>
      </c>
      <c r="DY49" s="85">
        <f t="shared" si="189"/>
      </c>
      <c r="DZ49" s="85">
        <f t="shared" si="189"/>
      </c>
      <c r="EA49" s="85">
        <f t="shared" si="189"/>
      </c>
      <c r="EB49" s="85">
        <f t="shared" si="189"/>
      </c>
      <c r="EC49" s="85">
        <f t="shared" si="189"/>
      </c>
      <c r="ED49" s="85">
        <f t="shared" si="189"/>
      </c>
      <c r="EE49" s="85">
        <f t="shared" si="189"/>
      </c>
      <c r="EF49" s="85">
        <f t="shared" si="189"/>
      </c>
      <c r="EG49" s="85">
        <f aca="true" t="shared" si="190" ref="EG49:GO49">IF(EG48="","",EG48*EG7)</f>
      </c>
      <c r="EH49" s="85">
        <f t="shared" si="190"/>
      </c>
      <c r="EI49" s="85">
        <f t="shared" si="190"/>
      </c>
      <c r="EJ49" s="85">
        <f t="shared" si="190"/>
      </c>
      <c r="EK49" s="85">
        <f t="shared" si="190"/>
      </c>
      <c r="EL49" s="85">
        <f t="shared" si="190"/>
      </c>
      <c r="EM49" s="85">
        <f t="shared" si="190"/>
      </c>
      <c r="EN49" s="85">
        <f t="shared" si="190"/>
      </c>
      <c r="EO49" s="85">
        <f t="shared" si="190"/>
      </c>
      <c r="EP49" s="85">
        <f t="shared" si="190"/>
      </c>
      <c r="EQ49" s="85">
        <f t="shared" si="190"/>
      </c>
      <c r="ER49" s="85">
        <f t="shared" si="190"/>
      </c>
      <c r="ES49" s="85">
        <f t="shared" si="190"/>
      </c>
      <c r="ET49" s="85">
        <f t="shared" si="190"/>
      </c>
      <c r="EU49" s="85">
        <f t="shared" si="190"/>
      </c>
      <c r="EV49" s="85">
        <f t="shared" si="190"/>
      </c>
      <c r="EW49" s="85">
        <f t="shared" si="190"/>
      </c>
      <c r="EX49" s="85">
        <f t="shared" si="190"/>
      </c>
      <c r="EY49" s="85">
        <f t="shared" si="190"/>
      </c>
      <c r="EZ49" s="85">
        <f t="shared" si="190"/>
      </c>
      <c r="FA49" s="85">
        <f t="shared" si="190"/>
      </c>
      <c r="FB49" s="85">
        <f t="shared" si="190"/>
      </c>
      <c r="FC49" s="85">
        <f t="shared" si="190"/>
      </c>
      <c r="FD49" s="85">
        <f t="shared" si="190"/>
      </c>
      <c r="FE49" s="85">
        <f t="shared" si="190"/>
      </c>
      <c r="FF49" s="85">
        <f t="shared" si="190"/>
      </c>
      <c r="FG49" s="85">
        <f t="shared" si="190"/>
      </c>
      <c r="FH49" s="85">
        <f t="shared" si="190"/>
      </c>
      <c r="FI49" s="85">
        <f t="shared" si="190"/>
      </c>
      <c r="FJ49" s="85">
        <f t="shared" si="190"/>
      </c>
      <c r="FK49" s="85">
        <f t="shared" si="190"/>
      </c>
      <c r="FL49" s="85">
        <f t="shared" si="190"/>
      </c>
      <c r="FM49" s="85">
        <f t="shared" si="190"/>
      </c>
      <c r="FN49" s="85">
        <f t="shared" si="190"/>
      </c>
      <c r="FO49" s="85">
        <f t="shared" si="190"/>
      </c>
      <c r="FP49" s="85">
        <f t="shared" si="190"/>
      </c>
      <c r="FQ49" s="85">
        <f t="shared" si="190"/>
      </c>
      <c r="FR49" s="85">
        <f t="shared" si="190"/>
      </c>
      <c r="FS49" s="85">
        <f t="shared" si="190"/>
      </c>
      <c r="FT49" s="85">
        <f t="shared" si="190"/>
      </c>
      <c r="FU49" s="85">
        <f t="shared" si="190"/>
      </c>
      <c r="FV49" s="85">
        <f t="shared" si="190"/>
      </c>
      <c r="FW49" s="85">
        <f t="shared" si="190"/>
      </c>
      <c r="FX49" s="85">
        <f t="shared" si="190"/>
      </c>
      <c r="FY49" s="85">
        <f t="shared" si="190"/>
      </c>
      <c r="FZ49" s="85">
        <f t="shared" si="190"/>
      </c>
      <c r="GA49" s="85">
        <f t="shared" si="190"/>
      </c>
      <c r="GB49" s="85">
        <f t="shared" si="190"/>
      </c>
      <c r="GC49" s="85">
        <f t="shared" si="190"/>
      </c>
      <c r="GD49" s="85">
        <f t="shared" si="190"/>
      </c>
      <c r="GE49" s="85">
        <f t="shared" si="190"/>
      </c>
      <c r="GF49" s="85">
        <f t="shared" si="190"/>
      </c>
      <c r="GG49" s="85">
        <f t="shared" si="190"/>
      </c>
      <c r="GH49" s="85">
        <f t="shared" si="190"/>
      </c>
      <c r="GI49" s="85">
        <f t="shared" si="190"/>
      </c>
      <c r="GJ49" s="85">
        <f t="shared" si="190"/>
      </c>
      <c r="GK49" s="85">
        <f t="shared" si="190"/>
      </c>
      <c r="GL49" s="85">
        <f t="shared" si="190"/>
      </c>
      <c r="GM49" s="85">
        <f t="shared" si="190"/>
      </c>
      <c r="GN49" s="85">
        <f t="shared" si="190"/>
      </c>
      <c r="GO49" s="85">
        <f t="shared" si="190"/>
      </c>
      <c r="GP49" s="85">
        <f>IF(GP48="","",GP48*GP7)</f>
      </c>
    </row>
    <row r="50" spans="2:198" ht="12">
      <c r="B50" s="227" t="s">
        <v>19</v>
      </c>
      <c r="C50" s="211" t="s">
        <v>20</v>
      </c>
      <c r="D50" s="212"/>
      <c r="E50" s="89"/>
      <c r="F50" s="79">
        <f>IF(H68="","",SUM(H51:GP51))</f>
      </c>
      <c r="G50" s="90"/>
      <c r="H50" s="85">
        <f>_xlfn.IFERROR(IF(H68="","",LEFT(INDEX(H69:H470,MATCH("発電量*",H69:H470,0)+1,1),FIND(" ",INDEX(H69:H470,MATCH("発電量*",H69:H470,0)+1,1))-1)*1),0)</f>
      </c>
      <c r="I50" s="85">
        <f aca="true" t="shared" si="191" ref="I50:BT50">_xlfn.IFERROR(IF(I68="","",LEFT(INDEX(I69:I470,MATCH("発電量*",I69:I470,0)+1,1),FIND(" ",INDEX(I69:I470,MATCH("発電量*",I69:I470,0)+1,1))-1)*1),0)</f>
      </c>
      <c r="J50" s="85">
        <f t="shared" si="191"/>
      </c>
      <c r="K50" s="85">
        <f t="shared" si="191"/>
      </c>
      <c r="L50" s="85">
        <f t="shared" si="191"/>
      </c>
      <c r="M50" s="85">
        <f t="shared" si="191"/>
      </c>
      <c r="N50" s="85">
        <f t="shared" si="191"/>
      </c>
      <c r="O50" s="85">
        <f t="shared" si="191"/>
      </c>
      <c r="P50" s="85">
        <f t="shared" si="191"/>
      </c>
      <c r="Q50" s="85">
        <f t="shared" si="191"/>
      </c>
      <c r="R50" s="85">
        <f t="shared" si="191"/>
      </c>
      <c r="S50" s="85">
        <f t="shared" si="191"/>
      </c>
      <c r="T50" s="85">
        <f t="shared" si="191"/>
      </c>
      <c r="U50" s="85">
        <f t="shared" si="191"/>
      </c>
      <c r="V50" s="85">
        <f t="shared" si="191"/>
      </c>
      <c r="W50" s="85">
        <f t="shared" si="191"/>
      </c>
      <c r="X50" s="85">
        <f t="shared" si="191"/>
      </c>
      <c r="Y50" s="85">
        <f t="shared" si="191"/>
      </c>
      <c r="Z50" s="85">
        <f t="shared" si="191"/>
      </c>
      <c r="AA50" s="85">
        <f t="shared" si="191"/>
      </c>
      <c r="AB50" s="85">
        <f t="shared" si="191"/>
      </c>
      <c r="AC50" s="85">
        <f t="shared" si="191"/>
      </c>
      <c r="AD50" s="85">
        <f t="shared" si="191"/>
      </c>
      <c r="AE50" s="85">
        <f t="shared" si="191"/>
      </c>
      <c r="AF50" s="85">
        <f t="shared" si="191"/>
      </c>
      <c r="AG50" s="85">
        <f t="shared" si="191"/>
      </c>
      <c r="AH50" s="85">
        <f t="shared" si="191"/>
      </c>
      <c r="AI50" s="85">
        <f t="shared" si="191"/>
      </c>
      <c r="AJ50" s="85">
        <f t="shared" si="191"/>
      </c>
      <c r="AK50" s="85">
        <f t="shared" si="191"/>
      </c>
      <c r="AL50" s="85">
        <f t="shared" si="191"/>
      </c>
      <c r="AM50" s="85">
        <f t="shared" si="191"/>
      </c>
      <c r="AN50" s="85">
        <f t="shared" si="191"/>
      </c>
      <c r="AO50" s="85">
        <f t="shared" si="191"/>
      </c>
      <c r="AP50" s="85">
        <f t="shared" si="191"/>
      </c>
      <c r="AQ50" s="85">
        <f t="shared" si="191"/>
      </c>
      <c r="AR50" s="85">
        <f t="shared" si="191"/>
      </c>
      <c r="AS50" s="85">
        <f t="shared" si="191"/>
      </c>
      <c r="AT50" s="85">
        <f t="shared" si="191"/>
      </c>
      <c r="AU50" s="85">
        <f t="shared" si="191"/>
      </c>
      <c r="AV50" s="85">
        <f t="shared" si="191"/>
      </c>
      <c r="AW50" s="85">
        <f t="shared" si="191"/>
      </c>
      <c r="AX50" s="85">
        <f t="shared" si="191"/>
      </c>
      <c r="AY50" s="85">
        <f t="shared" si="191"/>
      </c>
      <c r="AZ50" s="85">
        <f t="shared" si="191"/>
      </c>
      <c r="BA50" s="85">
        <f t="shared" si="191"/>
      </c>
      <c r="BB50" s="85">
        <f t="shared" si="191"/>
      </c>
      <c r="BC50" s="85">
        <f t="shared" si="191"/>
      </c>
      <c r="BD50" s="85">
        <f t="shared" si="191"/>
      </c>
      <c r="BE50" s="85">
        <f t="shared" si="191"/>
      </c>
      <c r="BF50" s="85">
        <f t="shared" si="191"/>
      </c>
      <c r="BG50" s="85">
        <f t="shared" si="191"/>
      </c>
      <c r="BH50" s="85">
        <f t="shared" si="191"/>
      </c>
      <c r="BI50" s="85">
        <f t="shared" si="191"/>
      </c>
      <c r="BJ50" s="85">
        <f t="shared" si="191"/>
      </c>
      <c r="BK50" s="85">
        <f t="shared" si="191"/>
      </c>
      <c r="BL50" s="85">
        <f t="shared" si="191"/>
      </c>
      <c r="BM50" s="85">
        <f t="shared" si="191"/>
      </c>
      <c r="BN50" s="85">
        <f t="shared" si="191"/>
      </c>
      <c r="BO50" s="85">
        <f t="shared" si="191"/>
      </c>
      <c r="BP50" s="85">
        <f t="shared" si="191"/>
      </c>
      <c r="BQ50" s="85">
        <f t="shared" si="191"/>
      </c>
      <c r="BR50" s="85">
        <f t="shared" si="191"/>
      </c>
      <c r="BS50" s="85">
        <f t="shared" si="191"/>
      </c>
      <c r="BT50" s="85">
        <f t="shared" si="191"/>
      </c>
      <c r="BU50" s="85">
        <f aca="true" t="shared" si="192" ref="BU50:EF50">_xlfn.IFERROR(IF(BU68="","",LEFT(INDEX(BU69:BU470,MATCH("発電量*",BU69:BU470,0)+1,1),FIND(" ",INDEX(BU69:BU470,MATCH("発電量*",BU69:BU470,0)+1,1))-1)*1),0)</f>
      </c>
      <c r="BV50" s="85">
        <f t="shared" si="192"/>
      </c>
      <c r="BW50" s="85">
        <f t="shared" si="192"/>
      </c>
      <c r="BX50" s="85">
        <f t="shared" si="192"/>
      </c>
      <c r="BY50" s="85">
        <f t="shared" si="192"/>
      </c>
      <c r="BZ50" s="85">
        <f t="shared" si="192"/>
      </c>
      <c r="CA50" s="85">
        <f t="shared" si="192"/>
      </c>
      <c r="CB50" s="85">
        <f t="shared" si="192"/>
      </c>
      <c r="CC50" s="85">
        <f t="shared" si="192"/>
      </c>
      <c r="CD50" s="85">
        <f t="shared" si="192"/>
      </c>
      <c r="CE50" s="85">
        <f t="shared" si="192"/>
      </c>
      <c r="CF50" s="85">
        <f t="shared" si="192"/>
      </c>
      <c r="CG50" s="85">
        <f t="shared" si="192"/>
      </c>
      <c r="CH50" s="85">
        <f t="shared" si="192"/>
      </c>
      <c r="CI50" s="85">
        <f t="shared" si="192"/>
      </c>
      <c r="CJ50" s="85">
        <f t="shared" si="192"/>
      </c>
      <c r="CK50" s="85">
        <f t="shared" si="192"/>
      </c>
      <c r="CL50" s="85">
        <f t="shared" si="192"/>
      </c>
      <c r="CM50" s="85">
        <f t="shared" si="192"/>
      </c>
      <c r="CN50" s="85">
        <f t="shared" si="192"/>
      </c>
      <c r="CO50" s="85">
        <f t="shared" si="192"/>
      </c>
      <c r="CP50" s="85">
        <f t="shared" si="192"/>
      </c>
      <c r="CQ50" s="85">
        <f t="shared" si="192"/>
      </c>
      <c r="CR50" s="85">
        <f t="shared" si="192"/>
      </c>
      <c r="CS50" s="85">
        <f t="shared" si="192"/>
      </c>
      <c r="CT50" s="85">
        <f t="shared" si="192"/>
      </c>
      <c r="CU50" s="85">
        <f t="shared" si="192"/>
      </c>
      <c r="CV50" s="85">
        <f t="shared" si="192"/>
      </c>
      <c r="CW50" s="85">
        <f t="shared" si="192"/>
      </c>
      <c r="CX50" s="85">
        <f t="shared" si="192"/>
      </c>
      <c r="CY50" s="85">
        <f t="shared" si="192"/>
      </c>
      <c r="CZ50" s="85">
        <f t="shared" si="192"/>
      </c>
      <c r="DA50" s="85">
        <f t="shared" si="192"/>
      </c>
      <c r="DB50" s="85">
        <f t="shared" si="192"/>
      </c>
      <c r="DC50" s="85">
        <f t="shared" si="192"/>
      </c>
      <c r="DD50" s="85">
        <f t="shared" si="192"/>
      </c>
      <c r="DE50" s="85">
        <f t="shared" si="192"/>
      </c>
      <c r="DF50" s="85">
        <f t="shared" si="192"/>
      </c>
      <c r="DG50" s="85">
        <f t="shared" si="192"/>
      </c>
      <c r="DH50" s="85">
        <f t="shared" si="192"/>
      </c>
      <c r="DI50" s="85">
        <f t="shared" si="192"/>
      </c>
      <c r="DJ50" s="85">
        <f t="shared" si="192"/>
      </c>
      <c r="DK50" s="85">
        <f t="shared" si="192"/>
      </c>
      <c r="DL50" s="85">
        <f t="shared" si="192"/>
      </c>
      <c r="DM50" s="85">
        <f t="shared" si="192"/>
      </c>
      <c r="DN50" s="85">
        <f t="shared" si="192"/>
      </c>
      <c r="DO50" s="85">
        <f t="shared" si="192"/>
      </c>
      <c r="DP50" s="85">
        <f t="shared" si="192"/>
      </c>
      <c r="DQ50" s="85">
        <f t="shared" si="192"/>
      </c>
      <c r="DR50" s="85">
        <f t="shared" si="192"/>
      </c>
      <c r="DS50" s="85">
        <f t="shared" si="192"/>
      </c>
      <c r="DT50" s="85">
        <f t="shared" si="192"/>
      </c>
      <c r="DU50" s="85">
        <f t="shared" si="192"/>
      </c>
      <c r="DV50" s="85">
        <f t="shared" si="192"/>
      </c>
      <c r="DW50" s="85">
        <f t="shared" si="192"/>
      </c>
      <c r="DX50" s="85">
        <f t="shared" si="192"/>
      </c>
      <c r="DY50" s="85">
        <f t="shared" si="192"/>
      </c>
      <c r="DZ50" s="85">
        <f t="shared" si="192"/>
      </c>
      <c r="EA50" s="85">
        <f t="shared" si="192"/>
      </c>
      <c r="EB50" s="85">
        <f t="shared" si="192"/>
      </c>
      <c r="EC50" s="85">
        <f t="shared" si="192"/>
      </c>
      <c r="ED50" s="85">
        <f t="shared" si="192"/>
      </c>
      <c r="EE50" s="85">
        <f t="shared" si="192"/>
      </c>
      <c r="EF50" s="85">
        <f t="shared" si="192"/>
      </c>
      <c r="EG50" s="85">
        <f aca="true" t="shared" si="193" ref="EG50:GP50">_xlfn.IFERROR(IF(EG68="","",LEFT(INDEX(EG69:EG470,MATCH("発電量*",EG69:EG470,0)+1,1),FIND(" ",INDEX(EG69:EG470,MATCH("発電量*",EG69:EG470,0)+1,1))-1)*1),0)</f>
      </c>
      <c r="EH50" s="85">
        <f t="shared" si="193"/>
      </c>
      <c r="EI50" s="85">
        <f t="shared" si="193"/>
      </c>
      <c r="EJ50" s="85">
        <f t="shared" si="193"/>
      </c>
      <c r="EK50" s="85">
        <f t="shared" si="193"/>
      </c>
      <c r="EL50" s="85">
        <f t="shared" si="193"/>
      </c>
      <c r="EM50" s="85">
        <f t="shared" si="193"/>
      </c>
      <c r="EN50" s="85">
        <f t="shared" si="193"/>
      </c>
      <c r="EO50" s="85">
        <f t="shared" si="193"/>
      </c>
      <c r="EP50" s="85">
        <f t="shared" si="193"/>
      </c>
      <c r="EQ50" s="85">
        <f t="shared" si="193"/>
      </c>
      <c r="ER50" s="85">
        <f t="shared" si="193"/>
      </c>
      <c r="ES50" s="85">
        <f t="shared" si="193"/>
      </c>
      <c r="ET50" s="85">
        <f t="shared" si="193"/>
      </c>
      <c r="EU50" s="85">
        <f t="shared" si="193"/>
      </c>
      <c r="EV50" s="85">
        <f t="shared" si="193"/>
      </c>
      <c r="EW50" s="85">
        <f t="shared" si="193"/>
      </c>
      <c r="EX50" s="85">
        <f t="shared" si="193"/>
      </c>
      <c r="EY50" s="85">
        <f t="shared" si="193"/>
      </c>
      <c r="EZ50" s="85">
        <f t="shared" si="193"/>
      </c>
      <c r="FA50" s="85">
        <f t="shared" si="193"/>
      </c>
      <c r="FB50" s="85">
        <f t="shared" si="193"/>
      </c>
      <c r="FC50" s="85">
        <f t="shared" si="193"/>
      </c>
      <c r="FD50" s="85">
        <f t="shared" si="193"/>
      </c>
      <c r="FE50" s="85">
        <f t="shared" si="193"/>
      </c>
      <c r="FF50" s="85">
        <f t="shared" si="193"/>
      </c>
      <c r="FG50" s="85">
        <f t="shared" si="193"/>
      </c>
      <c r="FH50" s="85">
        <f t="shared" si="193"/>
      </c>
      <c r="FI50" s="85">
        <f t="shared" si="193"/>
      </c>
      <c r="FJ50" s="85">
        <f t="shared" si="193"/>
      </c>
      <c r="FK50" s="85">
        <f t="shared" si="193"/>
      </c>
      <c r="FL50" s="85">
        <f t="shared" si="193"/>
      </c>
      <c r="FM50" s="85">
        <f t="shared" si="193"/>
      </c>
      <c r="FN50" s="85">
        <f t="shared" si="193"/>
      </c>
      <c r="FO50" s="85">
        <f t="shared" si="193"/>
      </c>
      <c r="FP50" s="85">
        <f t="shared" si="193"/>
      </c>
      <c r="FQ50" s="85">
        <f t="shared" si="193"/>
      </c>
      <c r="FR50" s="85">
        <f t="shared" si="193"/>
      </c>
      <c r="FS50" s="85">
        <f t="shared" si="193"/>
      </c>
      <c r="FT50" s="85">
        <f t="shared" si="193"/>
      </c>
      <c r="FU50" s="85">
        <f t="shared" si="193"/>
      </c>
      <c r="FV50" s="85">
        <f t="shared" si="193"/>
      </c>
      <c r="FW50" s="85">
        <f t="shared" si="193"/>
      </c>
      <c r="FX50" s="85">
        <f t="shared" si="193"/>
      </c>
      <c r="FY50" s="85">
        <f t="shared" si="193"/>
      </c>
      <c r="FZ50" s="85">
        <f t="shared" si="193"/>
      </c>
      <c r="GA50" s="85">
        <f t="shared" si="193"/>
      </c>
      <c r="GB50" s="85">
        <f t="shared" si="193"/>
      </c>
      <c r="GC50" s="85">
        <f t="shared" si="193"/>
      </c>
      <c r="GD50" s="85">
        <f t="shared" si="193"/>
      </c>
      <c r="GE50" s="85">
        <f t="shared" si="193"/>
      </c>
      <c r="GF50" s="85">
        <f t="shared" si="193"/>
      </c>
      <c r="GG50" s="85">
        <f t="shared" si="193"/>
      </c>
      <c r="GH50" s="85">
        <f t="shared" si="193"/>
      </c>
      <c r="GI50" s="85">
        <f t="shared" si="193"/>
      </c>
      <c r="GJ50" s="85">
        <f t="shared" si="193"/>
      </c>
      <c r="GK50" s="85">
        <f t="shared" si="193"/>
      </c>
      <c r="GL50" s="85">
        <f t="shared" si="193"/>
      </c>
      <c r="GM50" s="85">
        <f t="shared" si="193"/>
      </c>
      <c r="GN50" s="85">
        <f t="shared" si="193"/>
      </c>
      <c r="GO50" s="85">
        <f t="shared" si="193"/>
      </c>
      <c r="GP50" s="85">
        <f t="shared" si="193"/>
      </c>
    </row>
    <row r="51" spans="2:198" ht="11.25" hidden="1">
      <c r="B51" s="261"/>
      <c r="C51" s="16"/>
      <c r="D51" s="17"/>
      <c r="E51" s="91"/>
      <c r="F51" s="79"/>
      <c r="G51" s="90"/>
      <c r="H51" s="85">
        <f>IF(H50="","",H50*H7)</f>
      </c>
      <c r="I51" s="85">
        <f aca="true" t="shared" si="194" ref="I51:BT51">IF(I50="","",I50*I7)</f>
      </c>
      <c r="J51" s="85">
        <f t="shared" si="194"/>
      </c>
      <c r="K51" s="85">
        <f t="shared" si="194"/>
      </c>
      <c r="L51" s="85">
        <f t="shared" si="194"/>
      </c>
      <c r="M51" s="85">
        <f t="shared" si="194"/>
      </c>
      <c r="N51" s="85">
        <f t="shared" si="194"/>
      </c>
      <c r="O51" s="85">
        <f t="shared" si="194"/>
      </c>
      <c r="P51" s="85">
        <f t="shared" si="194"/>
      </c>
      <c r="Q51" s="85">
        <f t="shared" si="194"/>
      </c>
      <c r="R51" s="85">
        <f t="shared" si="194"/>
      </c>
      <c r="S51" s="85">
        <f t="shared" si="194"/>
      </c>
      <c r="T51" s="85">
        <f t="shared" si="194"/>
      </c>
      <c r="U51" s="85">
        <f t="shared" si="194"/>
      </c>
      <c r="V51" s="85">
        <f t="shared" si="194"/>
      </c>
      <c r="W51" s="85">
        <f t="shared" si="194"/>
      </c>
      <c r="X51" s="85">
        <f t="shared" si="194"/>
      </c>
      <c r="Y51" s="85">
        <f t="shared" si="194"/>
      </c>
      <c r="Z51" s="85">
        <f t="shared" si="194"/>
      </c>
      <c r="AA51" s="85">
        <f t="shared" si="194"/>
      </c>
      <c r="AB51" s="85">
        <f t="shared" si="194"/>
      </c>
      <c r="AC51" s="85">
        <f t="shared" si="194"/>
      </c>
      <c r="AD51" s="85">
        <f t="shared" si="194"/>
      </c>
      <c r="AE51" s="85">
        <f t="shared" si="194"/>
      </c>
      <c r="AF51" s="85">
        <f t="shared" si="194"/>
      </c>
      <c r="AG51" s="85">
        <f t="shared" si="194"/>
      </c>
      <c r="AH51" s="85">
        <f t="shared" si="194"/>
      </c>
      <c r="AI51" s="85">
        <f t="shared" si="194"/>
      </c>
      <c r="AJ51" s="85">
        <f t="shared" si="194"/>
      </c>
      <c r="AK51" s="85">
        <f t="shared" si="194"/>
      </c>
      <c r="AL51" s="85">
        <f t="shared" si="194"/>
      </c>
      <c r="AM51" s="85">
        <f t="shared" si="194"/>
      </c>
      <c r="AN51" s="85">
        <f t="shared" si="194"/>
      </c>
      <c r="AO51" s="85">
        <f t="shared" si="194"/>
      </c>
      <c r="AP51" s="85">
        <f t="shared" si="194"/>
      </c>
      <c r="AQ51" s="85">
        <f t="shared" si="194"/>
      </c>
      <c r="AR51" s="85">
        <f t="shared" si="194"/>
      </c>
      <c r="AS51" s="85">
        <f t="shared" si="194"/>
      </c>
      <c r="AT51" s="85">
        <f t="shared" si="194"/>
      </c>
      <c r="AU51" s="85">
        <f t="shared" si="194"/>
      </c>
      <c r="AV51" s="85">
        <f t="shared" si="194"/>
      </c>
      <c r="AW51" s="85">
        <f t="shared" si="194"/>
      </c>
      <c r="AX51" s="85">
        <f t="shared" si="194"/>
      </c>
      <c r="AY51" s="85">
        <f t="shared" si="194"/>
      </c>
      <c r="AZ51" s="85">
        <f t="shared" si="194"/>
      </c>
      <c r="BA51" s="85">
        <f t="shared" si="194"/>
      </c>
      <c r="BB51" s="85">
        <f t="shared" si="194"/>
      </c>
      <c r="BC51" s="85">
        <f t="shared" si="194"/>
      </c>
      <c r="BD51" s="85">
        <f t="shared" si="194"/>
      </c>
      <c r="BE51" s="85">
        <f t="shared" si="194"/>
      </c>
      <c r="BF51" s="85">
        <f t="shared" si="194"/>
      </c>
      <c r="BG51" s="85">
        <f t="shared" si="194"/>
      </c>
      <c r="BH51" s="85">
        <f t="shared" si="194"/>
      </c>
      <c r="BI51" s="85">
        <f t="shared" si="194"/>
      </c>
      <c r="BJ51" s="85">
        <f t="shared" si="194"/>
      </c>
      <c r="BK51" s="85">
        <f t="shared" si="194"/>
      </c>
      <c r="BL51" s="85">
        <f t="shared" si="194"/>
      </c>
      <c r="BM51" s="85">
        <f t="shared" si="194"/>
      </c>
      <c r="BN51" s="85">
        <f t="shared" si="194"/>
      </c>
      <c r="BO51" s="85">
        <f t="shared" si="194"/>
      </c>
      <c r="BP51" s="85">
        <f t="shared" si="194"/>
      </c>
      <c r="BQ51" s="85">
        <f t="shared" si="194"/>
      </c>
      <c r="BR51" s="85">
        <f t="shared" si="194"/>
      </c>
      <c r="BS51" s="85">
        <f t="shared" si="194"/>
      </c>
      <c r="BT51" s="85">
        <f t="shared" si="194"/>
      </c>
      <c r="BU51" s="85">
        <f aca="true" t="shared" si="195" ref="BU51:EF51">IF(BU50="","",BU50*BU7)</f>
      </c>
      <c r="BV51" s="85">
        <f t="shared" si="195"/>
      </c>
      <c r="BW51" s="85">
        <f t="shared" si="195"/>
      </c>
      <c r="BX51" s="85">
        <f t="shared" si="195"/>
      </c>
      <c r="BY51" s="85">
        <f t="shared" si="195"/>
      </c>
      <c r="BZ51" s="85">
        <f t="shared" si="195"/>
      </c>
      <c r="CA51" s="85">
        <f t="shared" si="195"/>
      </c>
      <c r="CB51" s="85">
        <f t="shared" si="195"/>
      </c>
      <c r="CC51" s="85">
        <f t="shared" si="195"/>
      </c>
      <c r="CD51" s="85">
        <f t="shared" si="195"/>
      </c>
      <c r="CE51" s="85">
        <f t="shared" si="195"/>
      </c>
      <c r="CF51" s="85">
        <f t="shared" si="195"/>
      </c>
      <c r="CG51" s="85">
        <f t="shared" si="195"/>
      </c>
      <c r="CH51" s="85">
        <f t="shared" si="195"/>
      </c>
      <c r="CI51" s="85">
        <f t="shared" si="195"/>
      </c>
      <c r="CJ51" s="85">
        <f t="shared" si="195"/>
      </c>
      <c r="CK51" s="85">
        <f t="shared" si="195"/>
      </c>
      <c r="CL51" s="85">
        <f t="shared" si="195"/>
      </c>
      <c r="CM51" s="85">
        <f t="shared" si="195"/>
      </c>
      <c r="CN51" s="85">
        <f t="shared" si="195"/>
      </c>
      <c r="CO51" s="85">
        <f t="shared" si="195"/>
      </c>
      <c r="CP51" s="85">
        <f t="shared" si="195"/>
      </c>
      <c r="CQ51" s="85">
        <f t="shared" si="195"/>
      </c>
      <c r="CR51" s="85">
        <f t="shared" si="195"/>
      </c>
      <c r="CS51" s="85">
        <f t="shared" si="195"/>
      </c>
      <c r="CT51" s="85">
        <f t="shared" si="195"/>
      </c>
      <c r="CU51" s="85">
        <f t="shared" si="195"/>
      </c>
      <c r="CV51" s="85">
        <f t="shared" si="195"/>
      </c>
      <c r="CW51" s="85">
        <f t="shared" si="195"/>
      </c>
      <c r="CX51" s="85">
        <f t="shared" si="195"/>
      </c>
      <c r="CY51" s="85">
        <f t="shared" si="195"/>
      </c>
      <c r="CZ51" s="85">
        <f t="shared" si="195"/>
      </c>
      <c r="DA51" s="85">
        <f t="shared" si="195"/>
      </c>
      <c r="DB51" s="85">
        <f t="shared" si="195"/>
      </c>
      <c r="DC51" s="85">
        <f t="shared" si="195"/>
      </c>
      <c r="DD51" s="85">
        <f t="shared" si="195"/>
      </c>
      <c r="DE51" s="85">
        <f t="shared" si="195"/>
      </c>
      <c r="DF51" s="85">
        <f t="shared" si="195"/>
      </c>
      <c r="DG51" s="85">
        <f t="shared" si="195"/>
      </c>
      <c r="DH51" s="85">
        <f t="shared" si="195"/>
      </c>
      <c r="DI51" s="85">
        <f t="shared" si="195"/>
      </c>
      <c r="DJ51" s="85">
        <f t="shared" si="195"/>
      </c>
      <c r="DK51" s="85">
        <f t="shared" si="195"/>
      </c>
      <c r="DL51" s="85">
        <f t="shared" si="195"/>
      </c>
      <c r="DM51" s="85">
        <f t="shared" si="195"/>
      </c>
      <c r="DN51" s="85">
        <f t="shared" si="195"/>
      </c>
      <c r="DO51" s="85">
        <f t="shared" si="195"/>
      </c>
      <c r="DP51" s="85">
        <f t="shared" si="195"/>
      </c>
      <c r="DQ51" s="85">
        <f t="shared" si="195"/>
      </c>
      <c r="DR51" s="85">
        <f t="shared" si="195"/>
      </c>
      <c r="DS51" s="85">
        <f t="shared" si="195"/>
      </c>
      <c r="DT51" s="85">
        <f t="shared" si="195"/>
      </c>
      <c r="DU51" s="85">
        <f t="shared" si="195"/>
      </c>
      <c r="DV51" s="85">
        <f t="shared" si="195"/>
      </c>
      <c r="DW51" s="85">
        <f t="shared" si="195"/>
      </c>
      <c r="DX51" s="85">
        <f t="shared" si="195"/>
      </c>
      <c r="DY51" s="85">
        <f t="shared" si="195"/>
      </c>
      <c r="DZ51" s="85">
        <f t="shared" si="195"/>
      </c>
      <c r="EA51" s="85">
        <f t="shared" si="195"/>
      </c>
      <c r="EB51" s="85">
        <f t="shared" si="195"/>
      </c>
      <c r="EC51" s="85">
        <f t="shared" si="195"/>
      </c>
      <c r="ED51" s="85">
        <f t="shared" si="195"/>
      </c>
      <c r="EE51" s="85">
        <f t="shared" si="195"/>
      </c>
      <c r="EF51" s="85">
        <f t="shared" si="195"/>
      </c>
      <c r="EG51" s="85">
        <f aca="true" t="shared" si="196" ref="EG51:GP51">IF(EG50="","",EG50*EG7)</f>
      </c>
      <c r="EH51" s="85">
        <f t="shared" si="196"/>
      </c>
      <c r="EI51" s="85">
        <f t="shared" si="196"/>
      </c>
      <c r="EJ51" s="85">
        <f t="shared" si="196"/>
      </c>
      <c r="EK51" s="85">
        <f t="shared" si="196"/>
      </c>
      <c r="EL51" s="85">
        <f t="shared" si="196"/>
      </c>
      <c r="EM51" s="85">
        <f t="shared" si="196"/>
      </c>
      <c r="EN51" s="85">
        <f t="shared" si="196"/>
      </c>
      <c r="EO51" s="85">
        <f t="shared" si="196"/>
      </c>
      <c r="EP51" s="85">
        <f t="shared" si="196"/>
      </c>
      <c r="EQ51" s="85">
        <f t="shared" si="196"/>
      </c>
      <c r="ER51" s="85">
        <f t="shared" si="196"/>
      </c>
      <c r="ES51" s="85">
        <f t="shared" si="196"/>
      </c>
      <c r="ET51" s="85">
        <f t="shared" si="196"/>
      </c>
      <c r="EU51" s="85">
        <f t="shared" si="196"/>
      </c>
      <c r="EV51" s="85">
        <f t="shared" si="196"/>
      </c>
      <c r="EW51" s="85">
        <f t="shared" si="196"/>
      </c>
      <c r="EX51" s="85">
        <f t="shared" si="196"/>
      </c>
      <c r="EY51" s="85">
        <f t="shared" si="196"/>
      </c>
      <c r="EZ51" s="85">
        <f t="shared" si="196"/>
      </c>
      <c r="FA51" s="85">
        <f t="shared" si="196"/>
      </c>
      <c r="FB51" s="85">
        <f t="shared" si="196"/>
      </c>
      <c r="FC51" s="85">
        <f t="shared" si="196"/>
      </c>
      <c r="FD51" s="85">
        <f t="shared" si="196"/>
      </c>
      <c r="FE51" s="85">
        <f t="shared" si="196"/>
      </c>
      <c r="FF51" s="85">
        <f t="shared" si="196"/>
      </c>
      <c r="FG51" s="85">
        <f t="shared" si="196"/>
      </c>
      <c r="FH51" s="85">
        <f t="shared" si="196"/>
      </c>
      <c r="FI51" s="85">
        <f t="shared" si="196"/>
      </c>
      <c r="FJ51" s="85">
        <f t="shared" si="196"/>
      </c>
      <c r="FK51" s="85">
        <f t="shared" si="196"/>
      </c>
      <c r="FL51" s="85">
        <f t="shared" si="196"/>
      </c>
      <c r="FM51" s="85">
        <f t="shared" si="196"/>
      </c>
      <c r="FN51" s="85">
        <f t="shared" si="196"/>
      </c>
      <c r="FO51" s="85">
        <f t="shared" si="196"/>
      </c>
      <c r="FP51" s="85">
        <f t="shared" si="196"/>
      </c>
      <c r="FQ51" s="85">
        <f t="shared" si="196"/>
      </c>
      <c r="FR51" s="85">
        <f t="shared" si="196"/>
      </c>
      <c r="FS51" s="85">
        <f t="shared" si="196"/>
      </c>
      <c r="FT51" s="85">
        <f t="shared" si="196"/>
      </c>
      <c r="FU51" s="85">
        <f t="shared" si="196"/>
      </c>
      <c r="FV51" s="85">
        <f t="shared" si="196"/>
      </c>
      <c r="FW51" s="85">
        <f t="shared" si="196"/>
      </c>
      <c r="FX51" s="85">
        <f t="shared" si="196"/>
      </c>
      <c r="FY51" s="85">
        <f t="shared" si="196"/>
      </c>
      <c r="FZ51" s="85">
        <f t="shared" si="196"/>
      </c>
      <c r="GA51" s="85">
        <f t="shared" si="196"/>
      </c>
      <c r="GB51" s="85">
        <f t="shared" si="196"/>
      </c>
      <c r="GC51" s="85">
        <f t="shared" si="196"/>
      </c>
      <c r="GD51" s="85">
        <f t="shared" si="196"/>
      </c>
      <c r="GE51" s="85">
        <f t="shared" si="196"/>
      </c>
      <c r="GF51" s="85">
        <f t="shared" si="196"/>
      </c>
      <c r="GG51" s="85">
        <f t="shared" si="196"/>
      </c>
      <c r="GH51" s="85">
        <f t="shared" si="196"/>
      </c>
      <c r="GI51" s="85">
        <f t="shared" si="196"/>
      </c>
      <c r="GJ51" s="85">
        <f t="shared" si="196"/>
      </c>
      <c r="GK51" s="85">
        <f t="shared" si="196"/>
      </c>
      <c r="GL51" s="85">
        <f t="shared" si="196"/>
      </c>
      <c r="GM51" s="85">
        <f t="shared" si="196"/>
      </c>
      <c r="GN51" s="85">
        <f t="shared" si="196"/>
      </c>
      <c r="GO51" s="85">
        <f t="shared" si="196"/>
      </c>
      <c r="GP51" s="85">
        <f t="shared" si="196"/>
      </c>
    </row>
    <row r="52" spans="2:198" ht="12">
      <c r="B52" s="228"/>
      <c r="C52" s="213" t="s">
        <v>128</v>
      </c>
      <c r="D52" s="214"/>
      <c r="E52" s="91"/>
      <c r="F52" s="79">
        <f>IF(H68="","",SUM(H53:GP53))</f>
      </c>
      <c r="G52" s="42">
        <f>IF(OR(G23="",G23="照明簡易計算",G23="共用部なし"),"",IF(M503="",0,IF(M503="住戸・共用部で共有",0,M507)))</f>
      </c>
      <c r="H52" s="85">
        <f>_xlfn.IFERROR(IF(H68="","",LEFT(RIGHT(INDEX(H69:H470,MATCH("発電量*",H69:H470,0)+1,1),LEN(INDEX(H69:H470,MATCH("発電量*",H69:H470,0)+1,1))-FIND(" ",INDEX(H69:H470,MATCH("発電量*",H69:H470,0)+1,1))),FIND(" ",RIGHT(INDEX(H69:H470,MATCH("発電量*",H69:H470,0)+1,1),LEN(INDEX(H69:H470,MATCH("発電量*",H69:H470,0)+1,1))-FIND(" ",INDEX(H69:H470,MATCH("発電量*",H69:H470,0)+1,1))))-1)*1),0)</f>
      </c>
      <c r="I52" s="85">
        <f aca="true" t="shared" si="197" ref="I52:BT52">_xlfn.IFERROR(IF(I68="","",LEFT(RIGHT(INDEX(I69:I470,MATCH("発電量*",I69:I470,0)+1,1),LEN(INDEX(I69:I470,MATCH("発電量*",I69:I470,0)+1,1))-FIND(" ",INDEX(I69:I470,MATCH("発電量*",I69:I470,0)+1,1))),FIND(" ",RIGHT(INDEX(I69:I470,MATCH("発電量*",I69:I470,0)+1,1),LEN(INDEX(I69:I470,MATCH("発電量*",I69:I470,0)+1,1))-FIND(" ",INDEX(I69:I470,MATCH("発電量*",I69:I470,0)+1,1))))-1)*1),0)</f>
      </c>
      <c r="J52" s="85">
        <f t="shared" si="197"/>
      </c>
      <c r="K52" s="85">
        <f t="shared" si="197"/>
      </c>
      <c r="L52" s="85">
        <f t="shared" si="197"/>
      </c>
      <c r="M52" s="85">
        <f t="shared" si="197"/>
      </c>
      <c r="N52" s="85">
        <f t="shared" si="197"/>
      </c>
      <c r="O52" s="85">
        <f t="shared" si="197"/>
      </c>
      <c r="P52" s="85">
        <f t="shared" si="197"/>
      </c>
      <c r="Q52" s="85">
        <f t="shared" si="197"/>
      </c>
      <c r="R52" s="85">
        <f t="shared" si="197"/>
      </c>
      <c r="S52" s="85">
        <f t="shared" si="197"/>
      </c>
      <c r="T52" s="85">
        <f t="shared" si="197"/>
      </c>
      <c r="U52" s="85">
        <f t="shared" si="197"/>
      </c>
      <c r="V52" s="85">
        <f t="shared" si="197"/>
      </c>
      <c r="W52" s="85">
        <f t="shared" si="197"/>
      </c>
      <c r="X52" s="85">
        <f t="shared" si="197"/>
      </c>
      <c r="Y52" s="85">
        <f t="shared" si="197"/>
      </c>
      <c r="Z52" s="85">
        <f t="shared" si="197"/>
      </c>
      <c r="AA52" s="85">
        <f t="shared" si="197"/>
      </c>
      <c r="AB52" s="85">
        <f t="shared" si="197"/>
      </c>
      <c r="AC52" s="85">
        <f t="shared" si="197"/>
      </c>
      <c r="AD52" s="85">
        <f t="shared" si="197"/>
      </c>
      <c r="AE52" s="85">
        <f t="shared" si="197"/>
      </c>
      <c r="AF52" s="85">
        <f t="shared" si="197"/>
      </c>
      <c r="AG52" s="85">
        <f t="shared" si="197"/>
      </c>
      <c r="AH52" s="85">
        <f t="shared" si="197"/>
      </c>
      <c r="AI52" s="85">
        <f t="shared" si="197"/>
      </c>
      <c r="AJ52" s="85">
        <f t="shared" si="197"/>
      </c>
      <c r="AK52" s="85">
        <f t="shared" si="197"/>
      </c>
      <c r="AL52" s="85">
        <f t="shared" si="197"/>
      </c>
      <c r="AM52" s="85">
        <f t="shared" si="197"/>
      </c>
      <c r="AN52" s="85">
        <f t="shared" si="197"/>
      </c>
      <c r="AO52" s="85">
        <f t="shared" si="197"/>
      </c>
      <c r="AP52" s="85">
        <f t="shared" si="197"/>
      </c>
      <c r="AQ52" s="85">
        <f t="shared" si="197"/>
      </c>
      <c r="AR52" s="85">
        <f t="shared" si="197"/>
      </c>
      <c r="AS52" s="85">
        <f t="shared" si="197"/>
      </c>
      <c r="AT52" s="85">
        <f t="shared" si="197"/>
      </c>
      <c r="AU52" s="85">
        <f t="shared" si="197"/>
      </c>
      <c r="AV52" s="85">
        <f t="shared" si="197"/>
      </c>
      <c r="AW52" s="85">
        <f t="shared" si="197"/>
      </c>
      <c r="AX52" s="85">
        <f t="shared" si="197"/>
      </c>
      <c r="AY52" s="85">
        <f t="shared" si="197"/>
      </c>
      <c r="AZ52" s="85">
        <f t="shared" si="197"/>
      </c>
      <c r="BA52" s="85">
        <f t="shared" si="197"/>
      </c>
      <c r="BB52" s="85">
        <f t="shared" si="197"/>
      </c>
      <c r="BC52" s="85">
        <f t="shared" si="197"/>
      </c>
      <c r="BD52" s="85">
        <f t="shared" si="197"/>
      </c>
      <c r="BE52" s="85">
        <f t="shared" si="197"/>
      </c>
      <c r="BF52" s="85">
        <f t="shared" si="197"/>
      </c>
      <c r="BG52" s="85">
        <f t="shared" si="197"/>
      </c>
      <c r="BH52" s="85">
        <f t="shared" si="197"/>
      </c>
      <c r="BI52" s="85">
        <f t="shared" si="197"/>
      </c>
      <c r="BJ52" s="85">
        <f t="shared" si="197"/>
      </c>
      <c r="BK52" s="85">
        <f t="shared" si="197"/>
      </c>
      <c r="BL52" s="85">
        <f t="shared" si="197"/>
      </c>
      <c r="BM52" s="85">
        <f t="shared" si="197"/>
      </c>
      <c r="BN52" s="85">
        <f t="shared" si="197"/>
      </c>
      <c r="BO52" s="85">
        <f t="shared" si="197"/>
      </c>
      <c r="BP52" s="85">
        <f t="shared" si="197"/>
      </c>
      <c r="BQ52" s="85">
        <f t="shared" si="197"/>
      </c>
      <c r="BR52" s="85">
        <f t="shared" si="197"/>
      </c>
      <c r="BS52" s="85">
        <f t="shared" si="197"/>
      </c>
      <c r="BT52" s="85">
        <f t="shared" si="197"/>
      </c>
      <c r="BU52" s="85">
        <f aca="true" t="shared" si="198" ref="BU52:EF52">_xlfn.IFERROR(IF(BU68="","",LEFT(RIGHT(INDEX(BU69:BU470,MATCH("発電量*",BU69:BU470,0)+1,1),LEN(INDEX(BU69:BU470,MATCH("発電量*",BU69:BU470,0)+1,1))-FIND(" ",INDEX(BU69:BU470,MATCH("発電量*",BU69:BU470,0)+1,1))),FIND(" ",RIGHT(INDEX(BU69:BU470,MATCH("発電量*",BU69:BU470,0)+1,1),LEN(INDEX(BU69:BU470,MATCH("発電量*",BU69:BU470,0)+1,1))-FIND(" ",INDEX(BU69:BU470,MATCH("発電量*",BU69:BU470,0)+1,1))))-1)*1),0)</f>
      </c>
      <c r="BV52" s="85">
        <f t="shared" si="198"/>
      </c>
      <c r="BW52" s="85">
        <f t="shared" si="198"/>
      </c>
      <c r="BX52" s="85">
        <f t="shared" si="198"/>
      </c>
      <c r="BY52" s="85">
        <f t="shared" si="198"/>
      </c>
      <c r="BZ52" s="85">
        <f t="shared" si="198"/>
      </c>
      <c r="CA52" s="85">
        <f t="shared" si="198"/>
      </c>
      <c r="CB52" s="85">
        <f t="shared" si="198"/>
      </c>
      <c r="CC52" s="85">
        <f t="shared" si="198"/>
      </c>
      <c r="CD52" s="85">
        <f t="shared" si="198"/>
      </c>
      <c r="CE52" s="85">
        <f t="shared" si="198"/>
      </c>
      <c r="CF52" s="85">
        <f t="shared" si="198"/>
      </c>
      <c r="CG52" s="85">
        <f t="shared" si="198"/>
      </c>
      <c r="CH52" s="85">
        <f t="shared" si="198"/>
      </c>
      <c r="CI52" s="85">
        <f t="shared" si="198"/>
      </c>
      <c r="CJ52" s="85">
        <f t="shared" si="198"/>
      </c>
      <c r="CK52" s="85">
        <f t="shared" si="198"/>
      </c>
      <c r="CL52" s="85">
        <f t="shared" si="198"/>
      </c>
      <c r="CM52" s="85">
        <f t="shared" si="198"/>
      </c>
      <c r="CN52" s="85">
        <f t="shared" si="198"/>
      </c>
      <c r="CO52" s="85">
        <f t="shared" si="198"/>
      </c>
      <c r="CP52" s="85">
        <f t="shared" si="198"/>
      </c>
      <c r="CQ52" s="85">
        <f t="shared" si="198"/>
      </c>
      <c r="CR52" s="85">
        <f t="shared" si="198"/>
      </c>
      <c r="CS52" s="85">
        <f t="shared" si="198"/>
      </c>
      <c r="CT52" s="85">
        <f t="shared" si="198"/>
      </c>
      <c r="CU52" s="85">
        <f t="shared" si="198"/>
      </c>
      <c r="CV52" s="85">
        <f t="shared" si="198"/>
      </c>
      <c r="CW52" s="85">
        <f t="shared" si="198"/>
      </c>
      <c r="CX52" s="85">
        <f t="shared" si="198"/>
      </c>
      <c r="CY52" s="85">
        <f t="shared" si="198"/>
      </c>
      <c r="CZ52" s="85">
        <f t="shared" si="198"/>
      </c>
      <c r="DA52" s="85">
        <f t="shared" si="198"/>
      </c>
      <c r="DB52" s="85">
        <f t="shared" si="198"/>
      </c>
      <c r="DC52" s="85">
        <f t="shared" si="198"/>
      </c>
      <c r="DD52" s="85">
        <f t="shared" si="198"/>
      </c>
      <c r="DE52" s="85">
        <f t="shared" si="198"/>
      </c>
      <c r="DF52" s="85">
        <f t="shared" si="198"/>
      </c>
      <c r="DG52" s="85">
        <f t="shared" si="198"/>
      </c>
      <c r="DH52" s="85">
        <f t="shared" si="198"/>
      </c>
      <c r="DI52" s="85">
        <f t="shared" si="198"/>
      </c>
      <c r="DJ52" s="85">
        <f t="shared" si="198"/>
      </c>
      <c r="DK52" s="85">
        <f t="shared" si="198"/>
      </c>
      <c r="DL52" s="85">
        <f t="shared" si="198"/>
      </c>
      <c r="DM52" s="85">
        <f t="shared" si="198"/>
      </c>
      <c r="DN52" s="85">
        <f t="shared" si="198"/>
      </c>
      <c r="DO52" s="85">
        <f t="shared" si="198"/>
      </c>
      <c r="DP52" s="85">
        <f t="shared" si="198"/>
      </c>
      <c r="DQ52" s="85">
        <f t="shared" si="198"/>
      </c>
      <c r="DR52" s="85">
        <f t="shared" si="198"/>
      </c>
      <c r="DS52" s="85">
        <f t="shared" si="198"/>
      </c>
      <c r="DT52" s="85">
        <f t="shared" si="198"/>
      </c>
      <c r="DU52" s="85">
        <f t="shared" si="198"/>
      </c>
      <c r="DV52" s="85">
        <f t="shared" si="198"/>
      </c>
      <c r="DW52" s="85">
        <f t="shared" si="198"/>
      </c>
      <c r="DX52" s="85">
        <f t="shared" si="198"/>
      </c>
      <c r="DY52" s="85">
        <f t="shared" si="198"/>
      </c>
      <c r="DZ52" s="85">
        <f t="shared" si="198"/>
      </c>
      <c r="EA52" s="85">
        <f t="shared" si="198"/>
      </c>
      <c r="EB52" s="85">
        <f t="shared" si="198"/>
      </c>
      <c r="EC52" s="85">
        <f t="shared" si="198"/>
      </c>
      <c r="ED52" s="85">
        <f t="shared" si="198"/>
      </c>
      <c r="EE52" s="85">
        <f t="shared" si="198"/>
      </c>
      <c r="EF52" s="85">
        <f t="shared" si="198"/>
      </c>
      <c r="EG52" s="85">
        <f aca="true" t="shared" si="199" ref="EG52:GP52">_xlfn.IFERROR(IF(EG68="","",LEFT(RIGHT(INDEX(EG69:EG470,MATCH("発電量*",EG69:EG470,0)+1,1),LEN(INDEX(EG69:EG470,MATCH("発電量*",EG69:EG470,0)+1,1))-FIND(" ",INDEX(EG69:EG470,MATCH("発電量*",EG69:EG470,0)+1,1))),FIND(" ",RIGHT(INDEX(EG69:EG470,MATCH("発電量*",EG69:EG470,0)+1,1),LEN(INDEX(EG69:EG470,MATCH("発電量*",EG69:EG470,0)+1,1))-FIND(" ",INDEX(EG69:EG470,MATCH("発電量*",EG69:EG470,0)+1,1))))-1)*1),0)</f>
      </c>
      <c r="EH52" s="85">
        <f t="shared" si="199"/>
      </c>
      <c r="EI52" s="85">
        <f t="shared" si="199"/>
      </c>
      <c r="EJ52" s="85">
        <f t="shared" si="199"/>
      </c>
      <c r="EK52" s="85">
        <f t="shared" si="199"/>
      </c>
      <c r="EL52" s="85">
        <f t="shared" si="199"/>
      </c>
      <c r="EM52" s="85">
        <f t="shared" si="199"/>
      </c>
      <c r="EN52" s="85">
        <f t="shared" si="199"/>
      </c>
      <c r="EO52" s="85">
        <f t="shared" si="199"/>
      </c>
      <c r="EP52" s="85">
        <f t="shared" si="199"/>
      </c>
      <c r="EQ52" s="85">
        <f t="shared" si="199"/>
      </c>
      <c r="ER52" s="85">
        <f t="shared" si="199"/>
      </c>
      <c r="ES52" s="85">
        <f t="shared" si="199"/>
      </c>
      <c r="ET52" s="85">
        <f t="shared" si="199"/>
      </c>
      <c r="EU52" s="85">
        <f t="shared" si="199"/>
      </c>
      <c r="EV52" s="85">
        <f t="shared" si="199"/>
      </c>
      <c r="EW52" s="85">
        <f t="shared" si="199"/>
      </c>
      <c r="EX52" s="85">
        <f t="shared" si="199"/>
      </c>
      <c r="EY52" s="85">
        <f t="shared" si="199"/>
      </c>
      <c r="EZ52" s="85">
        <f t="shared" si="199"/>
      </c>
      <c r="FA52" s="85">
        <f t="shared" si="199"/>
      </c>
      <c r="FB52" s="85">
        <f t="shared" si="199"/>
      </c>
      <c r="FC52" s="85">
        <f t="shared" si="199"/>
      </c>
      <c r="FD52" s="85">
        <f t="shared" si="199"/>
      </c>
      <c r="FE52" s="85">
        <f t="shared" si="199"/>
      </c>
      <c r="FF52" s="85">
        <f t="shared" si="199"/>
      </c>
      <c r="FG52" s="85">
        <f t="shared" si="199"/>
      </c>
      <c r="FH52" s="85">
        <f t="shared" si="199"/>
      </c>
      <c r="FI52" s="85">
        <f t="shared" si="199"/>
      </c>
      <c r="FJ52" s="85">
        <f t="shared" si="199"/>
      </c>
      <c r="FK52" s="85">
        <f t="shared" si="199"/>
      </c>
      <c r="FL52" s="85">
        <f t="shared" si="199"/>
      </c>
      <c r="FM52" s="85">
        <f t="shared" si="199"/>
      </c>
      <c r="FN52" s="85">
        <f t="shared" si="199"/>
      </c>
      <c r="FO52" s="85">
        <f t="shared" si="199"/>
      </c>
      <c r="FP52" s="85">
        <f t="shared" si="199"/>
      </c>
      <c r="FQ52" s="85">
        <f t="shared" si="199"/>
      </c>
      <c r="FR52" s="85">
        <f t="shared" si="199"/>
      </c>
      <c r="FS52" s="85">
        <f t="shared" si="199"/>
      </c>
      <c r="FT52" s="85">
        <f t="shared" si="199"/>
      </c>
      <c r="FU52" s="85">
        <f t="shared" si="199"/>
      </c>
      <c r="FV52" s="85">
        <f t="shared" si="199"/>
      </c>
      <c r="FW52" s="85">
        <f t="shared" si="199"/>
      </c>
      <c r="FX52" s="85">
        <f t="shared" si="199"/>
      </c>
      <c r="FY52" s="85">
        <f t="shared" si="199"/>
      </c>
      <c r="FZ52" s="85">
        <f t="shared" si="199"/>
      </c>
      <c r="GA52" s="85">
        <f t="shared" si="199"/>
      </c>
      <c r="GB52" s="85">
        <f t="shared" si="199"/>
      </c>
      <c r="GC52" s="85">
        <f t="shared" si="199"/>
      </c>
      <c r="GD52" s="85">
        <f t="shared" si="199"/>
      </c>
      <c r="GE52" s="85">
        <f t="shared" si="199"/>
      </c>
      <c r="GF52" s="85">
        <f t="shared" si="199"/>
      </c>
      <c r="GG52" s="85">
        <f t="shared" si="199"/>
      </c>
      <c r="GH52" s="85">
        <f t="shared" si="199"/>
      </c>
      <c r="GI52" s="85">
        <f t="shared" si="199"/>
      </c>
      <c r="GJ52" s="85">
        <f t="shared" si="199"/>
      </c>
      <c r="GK52" s="85">
        <f t="shared" si="199"/>
      </c>
      <c r="GL52" s="85">
        <f t="shared" si="199"/>
      </c>
      <c r="GM52" s="85">
        <f t="shared" si="199"/>
      </c>
      <c r="GN52" s="85">
        <f t="shared" si="199"/>
      </c>
      <c r="GO52" s="85">
        <f t="shared" si="199"/>
      </c>
      <c r="GP52" s="85">
        <f t="shared" si="199"/>
      </c>
    </row>
    <row r="53" spans="2:198" ht="11.25" hidden="1">
      <c r="B53" s="228"/>
      <c r="C53" s="18"/>
      <c r="D53" s="19"/>
      <c r="E53" s="91"/>
      <c r="F53" s="79"/>
      <c r="G53" s="90"/>
      <c r="H53" s="85">
        <f>IF(H52="","",H52*H7)</f>
      </c>
      <c r="I53" s="85">
        <f aca="true" t="shared" si="200" ref="I53:BT53">IF(I52="","",I52*I7)</f>
      </c>
      <c r="J53" s="85">
        <f t="shared" si="200"/>
      </c>
      <c r="K53" s="85">
        <f t="shared" si="200"/>
      </c>
      <c r="L53" s="85">
        <f t="shared" si="200"/>
      </c>
      <c r="M53" s="85">
        <f t="shared" si="200"/>
      </c>
      <c r="N53" s="85">
        <f t="shared" si="200"/>
      </c>
      <c r="O53" s="85">
        <f t="shared" si="200"/>
      </c>
      <c r="P53" s="85">
        <f t="shared" si="200"/>
      </c>
      <c r="Q53" s="85">
        <f t="shared" si="200"/>
      </c>
      <c r="R53" s="85">
        <f t="shared" si="200"/>
      </c>
      <c r="S53" s="85">
        <f t="shared" si="200"/>
      </c>
      <c r="T53" s="85">
        <f t="shared" si="200"/>
      </c>
      <c r="U53" s="85">
        <f t="shared" si="200"/>
      </c>
      <c r="V53" s="85">
        <f t="shared" si="200"/>
      </c>
      <c r="W53" s="85">
        <f t="shared" si="200"/>
      </c>
      <c r="X53" s="85">
        <f t="shared" si="200"/>
      </c>
      <c r="Y53" s="85">
        <f t="shared" si="200"/>
      </c>
      <c r="Z53" s="85">
        <f t="shared" si="200"/>
      </c>
      <c r="AA53" s="85">
        <f t="shared" si="200"/>
      </c>
      <c r="AB53" s="85">
        <f t="shared" si="200"/>
      </c>
      <c r="AC53" s="85">
        <f t="shared" si="200"/>
      </c>
      <c r="AD53" s="85">
        <f t="shared" si="200"/>
      </c>
      <c r="AE53" s="85">
        <f t="shared" si="200"/>
      </c>
      <c r="AF53" s="85">
        <f t="shared" si="200"/>
      </c>
      <c r="AG53" s="85">
        <f t="shared" si="200"/>
      </c>
      <c r="AH53" s="85">
        <f t="shared" si="200"/>
      </c>
      <c r="AI53" s="85">
        <f t="shared" si="200"/>
      </c>
      <c r="AJ53" s="85">
        <f t="shared" si="200"/>
      </c>
      <c r="AK53" s="85">
        <f t="shared" si="200"/>
      </c>
      <c r="AL53" s="85">
        <f t="shared" si="200"/>
      </c>
      <c r="AM53" s="85">
        <f t="shared" si="200"/>
      </c>
      <c r="AN53" s="85">
        <f t="shared" si="200"/>
      </c>
      <c r="AO53" s="85">
        <f t="shared" si="200"/>
      </c>
      <c r="AP53" s="85">
        <f t="shared" si="200"/>
      </c>
      <c r="AQ53" s="85">
        <f t="shared" si="200"/>
      </c>
      <c r="AR53" s="85">
        <f t="shared" si="200"/>
      </c>
      <c r="AS53" s="85">
        <f t="shared" si="200"/>
      </c>
      <c r="AT53" s="85">
        <f t="shared" si="200"/>
      </c>
      <c r="AU53" s="85">
        <f t="shared" si="200"/>
      </c>
      <c r="AV53" s="85">
        <f t="shared" si="200"/>
      </c>
      <c r="AW53" s="85">
        <f t="shared" si="200"/>
      </c>
      <c r="AX53" s="85">
        <f t="shared" si="200"/>
      </c>
      <c r="AY53" s="85">
        <f t="shared" si="200"/>
      </c>
      <c r="AZ53" s="85">
        <f t="shared" si="200"/>
      </c>
      <c r="BA53" s="85">
        <f t="shared" si="200"/>
      </c>
      <c r="BB53" s="85">
        <f t="shared" si="200"/>
      </c>
      <c r="BC53" s="85">
        <f t="shared" si="200"/>
      </c>
      <c r="BD53" s="85">
        <f t="shared" si="200"/>
      </c>
      <c r="BE53" s="85">
        <f t="shared" si="200"/>
      </c>
      <c r="BF53" s="85">
        <f t="shared" si="200"/>
      </c>
      <c r="BG53" s="85">
        <f t="shared" si="200"/>
      </c>
      <c r="BH53" s="85">
        <f t="shared" si="200"/>
      </c>
      <c r="BI53" s="85">
        <f t="shared" si="200"/>
      </c>
      <c r="BJ53" s="85">
        <f t="shared" si="200"/>
      </c>
      <c r="BK53" s="85">
        <f t="shared" si="200"/>
      </c>
      <c r="BL53" s="85">
        <f t="shared" si="200"/>
      </c>
      <c r="BM53" s="85">
        <f t="shared" si="200"/>
      </c>
      <c r="BN53" s="85">
        <f t="shared" si="200"/>
      </c>
      <c r="BO53" s="85">
        <f t="shared" si="200"/>
      </c>
      <c r="BP53" s="85">
        <f t="shared" si="200"/>
      </c>
      <c r="BQ53" s="85">
        <f t="shared" si="200"/>
      </c>
      <c r="BR53" s="85">
        <f t="shared" si="200"/>
      </c>
      <c r="BS53" s="85">
        <f t="shared" si="200"/>
      </c>
      <c r="BT53" s="85">
        <f t="shared" si="200"/>
      </c>
      <c r="BU53" s="85">
        <f aca="true" t="shared" si="201" ref="BU53:EF53">IF(BU52="","",BU52*BU7)</f>
      </c>
      <c r="BV53" s="85">
        <f t="shared" si="201"/>
      </c>
      <c r="BW53" s="85">
        <f t="shared" si="201"/>
      </c>
      <c r="BX53" s="85">
        <f t="shared" si="201"/>
      </c>
      <c r="BY53" s="85">
        <f t="shared" si="201"/>
      </c>
      <c r="BZ53" s="85">
        <f t="shared" si="201"/>
      </c>
      <c r="CA53" s="85">
        <f t="shared" si="201"/>
      </c>
      <c r="CB53" s="85">
        <f t="shared" si="201"/>
      </c>
      <c r="CC53" s="85">
        <f t="shared" si="201"/>
      </c>
      <c r="CD53" s="85">
        <f t="shared" si="201"/>
      </c>
      <c r="CE53" s="85">
        <f t="shared" si="201"/>
      </c>
      <c r="CF53" s="85">
        <f t="shared" si="201"/>
      </c>
      <c r="CG53" s="85">
        <f t="shared" si="201"/>
      </c>
      <c r="CH53" s="85">
        <f t="shared" si="201"/>
      </c>
      <c r="CI53" s="85">
        <f t="shared" si="201"/>
      </c>
      <c r="CJ53" s="85">
        <f t="shared" si="201"/>
      </c>
      <c r="CK53" s="85">
        <f t="shared" si="201"/>
      </c>
      <c r="CL53" s="85">
        <f t="shared" si="201"/>
      </c>
      <c r="CM53" s="85">
        <f t="shared" si="201"/>
      </c>
      <c r="CN53" s="85">
        <f t="shared" si="201"/>
      </c>
      <c r="CO53" s="85">
        <f t="shared" si="201"/>
      </c>
      <c r="CP53" s="85">
        <f t="shared" si="201"/>
      </c>
      <c r="CQ53" s="85">
        <f t="shared" si="201"/>
      </c>
      <c r="CR53" s="85">
        <f t="shared" si="201"/>
      </c>
      <c r="CS53" s="85">
        <f t="shared" si="201"/>
      </c>
      <c r="CT53" s="85">
        <f t="shared" si="201"/>
      </c>
      <c r="CU53" s="85">
        <f t="shared" si="201"/>
      </c>
      <c r="CV53" s="85">
        <f t="shared" si="201"/>
      </c>
      <c r="CW53" s="85">
        <f t="shared" si="201"/>
      </c>
      <c r="CX53" s="85">
        <f t="shared" si="201"/>
      </c>
      <c r="CY53" s="85">
        <f t="shared" si="201"/>
      </c>
      <c r="CZ53" s="85">
        <f t="shared" si="201"/>
      </c>
      <c r="DA53" s="85">
        <f t="shared" si="201"/>
      </c>
      <c r="DB53" s="85">
        <f t="shared" si="201"/>
      </c>
      <c r="DC53" s="85">
        <f t="shared" si="201"/>
      </c>
      <c r="DD53" s="85">
        <f t="shared" si="201"/>
      </c>
      <c r="DE53" s="85">
        <f t="shared" si="201"/>
      </c>
      <c r="DF53" s="85">
        <f t="shared" si="201"/>
      </c>
      <c r="DG53" s="85">
        <f t="shared" si="201"/>
      </c>
      <c r="DH53" s="85">
        <f t="shared" si="201"/>
      </c>
      <c r="DI53" s="85">
        <f t="shared" si="201"/>
      </c>
      <c r="DJ53" s="85">
        <f t="shared" si="201"/>
      </c>
      <c r="DK53" s="85">
        <f t="shared" si="201"/>
      </c>
      <c r="DL53" s="85">
        <f t="shared" si="201"/>
      </c>
      <c r="DM53" s="85">
        <f t="shared" si="201"/>
      </c>
      <c r="DN53" s="85">
        <f t="shared" si="201"/>
      </c>
      <c r="DO53" s="85">
        <f t="shared" si="201"/>
      </c>
      <c r="DP53" s="85">
        <f t="shared" si="201"/>
      </c>
      <c r="DQ53" s="85">
        <f t="shared" si="201"/>
      </c>
      <c r="DR53" s="85">
        <f t="shared" si="201"/>
      </c>
      <c r="DS53" s="85">
        <f t="shared" si="201"/>
      </c>
      <c r="DT53" s="85">
        <f t="shared" si="201"/>
      </c>
      <c r="DU53" s="85">
        <f t="shared" si="201"/>
      </c>
      <c r="DV53" s="85">
        <f t="shared" si="201"/>
      </c>
      <c r="DW53" s="85">
        <f t="shared" si="201"/>
      </c>
      <c r="DX53" s="85">
        <f t="shared" si="201"/>
      </c>
      <c r="DY53" s="85">
        <f t="shared" si="201"/>
      </c>
      <c r="DZ53" s="85">
        <f t="shared" si="201"/>
      </c>
      <c r="EA53" s="85">
        <f t="shared" si="201"/>
      </c>
      <c r="EB53" s="85">
        <f t="shared" si="201"/>
      </c>
      <c r="EC53" s="85">
        <f t="shared" si="201"/>
      </c>
      <c r="ED53" s="85">
        <f t="shared" si="201"/>
      </c>
      <c r="EE53" s="85">
        <f t="shared" si="201"/>
      </c>
      <c r="EF53" s="85">
        <f t="shared" si="201"/>
      </c>
      <c r="EG53" s="85">
        <f aca="true" t="shared" si="202" ref="EG53:GP53">IF(EG52="","",EG52*EG7)</f>
      </c>
      <c r="EH53" s="85">
        <f t="shared" si="202"/>
      </c>
      <c r="EI53" s="85">
        <f t="shared" si="202"/>
      </c>
      <c r="EJ53" s="85">
        <f t="shared" si="202"/>
      </c>
      <c r="EK53" s="85">
        <f t="shared" si="202"/>
      </c>
      <c r="EL53" s="85">
        <f t="shared" si="202"/>
      </c>
      <c r="EM53" s="85">
        <f t="shared" si="202"/>
      </c>
      <c r="EN53" s="85">
        <f t="shared" si="202"/>
      </c>
      <c r="EO53" s="85">
        <f t="shared" si="202"/>
      </c>
      <c r="EP53" s="85">
        <f t="shared" si="202"/>
      </c>
      <c r="EQ53" s="85">
        <f t="shared" si="202"/>
      </c>
      <c r="ER53" s="85">
        <f t="shared" si="202"/>
      </c>
      <c r="ES53" s="85">
        <f t="shared" si="202"/>
      </c>
      <c r="ET53" s="85">
        <f t="shared" si="202"/>
      </c>
      <c r="EU53" s="85">
        <f t="shared" si="202"/>
      </c>
      <c r="EV53" s="85">
        <f t="shared" si="202"/>
      </c>
      <c r="EW53" s="85">
        <f t="shared" si="202"/>
      </c>
      <c r="EX53" s="85">
        <f t="shared" si="202"/>
      </c>
      <c r="EY53" s="85">
        <f t="shared" si="202"/>
      </c>
      <c r="EZ53" s="85">
        <f t="shared" si="202"/>
      </c>
      <c r="FA53" s="85">
        <f t="shared" si="202"/>
      </c>
      <c r="FB53" s="85">
        <f t="shared" si="202"/>
      </c>
      <c r="FC53" s="85">
        <f t="shared" si="202"/>
      </c>
      <c r="FD53" s="85">
        <f t="shared" si="202"/>
      </c>
      <c r="FE53" s="85">
        <f t="shared" si="202"/>
      </c>
      <c r="FF53" s="85">
        <f t="shared" si="202"/>
      </c>
      <c r="FG53" s="85">
        <f t="shared" si="202"/>
      </c>
      <c r="FH53" s="85">
        <f t="shared" si="202"/>
      </c>
      <c r="FI53" s="85">
        <f t="shared" si="202"/>
      </c>
      <c r="FJ53" s="85">
        <f t="shared" si="202"/>
      </c>
      <c r="FK53" s="85">
        <f t="shared" si="202"/>
      </c>
      <c r="FL53" s="85">
        <f t="shared" si="202"/>
      </c>
      <c r="FM53" s="85">
        <f t="shared" si="202"/>
      </c>
      <c r="FN53" s="85">
        <f t="shared" si="202"/>
      </c>
      <c r="FO53" s="85">
        <f t="shared" si="202"/>
      </c>
      <c r="FP53" s="85">
        <f t="shared" si="202"/>
      </c>
      <c r="FQ53" s="85">
        <f t="shared" si="202"/>
      </c>
      <c r="FR53" s="85">
        <f t="shared" si="202"/>
      </c>
      <c r="FS53" s="85">
        <f t="shared" si="202"/>
      </c>
      <c r="FT53" s="85">
        <f t="shared" si="202"/>
      </c>
      <c r="FU53" s="85">
        <f t="shared" si="202"/>
      </c>
      <c r="FV53" s="85">
        <f t="shared" si="202"/>
      </c>
      <c r="FW53" s="85">
        <f t="shared" si="202"/>
      </c>
      <c r="FX53" s="85">
        <f t="shared" si="202"/>
      </c>
      <c r="FY53" s="85">
        <f t="shared" si="202"/>
      </c>
      <c r="FZ53" s="85">
        <f t="shared" si="202"/>
      </c>
      <c r="GA53" s="85">
        <f t="shared" si="202"/>
      </c>
      <c r="GB53" s="85">
        <f t="shared" si="202"/>
      </c>
      <c r="GC53" s="85">
        <f t="shared" si="202"/>
      </c>
      <c r="GD53" s="85">
        <f t="shared" si="202"/>
      </c>
      <c r="GE53" s="85">
        <f t="shared" si="202"/>
      </c>
      <c r="GF53" s="85">
        <f t="shared" si="202"/>
      </c>
      <c r="GG53" s="85">
        <f t="shared" si="202"/>
      </c>
      <c r="GH53" s="85">
        <f t="shared" si="202"/>
      </c>
      <c r="GI53" s="85">
        <f t="shared" si="202"/>
      </c>
      <c r="GJ53" s="85">
        <f t="shared" si="202"/>
      </c>
      <c r="GK53" s="85">
        <f t="shared" si="202"/>
      </c>
      <c r="GL53" s="85">
        <f t="shared" si="202"/>
      </c>
      <c r="GM53" s="85">
        <f t="shared" si="202"/>
      </c>
      <c r="GN53" s="85">
        <f t="shared" si="202"/>
      </c>
      <c r="GO53" s="85">
        <f t="shared" si="202"/>
      </c>
      <c r="GP53" s="85">
        <f t="shared" si="202"/>
      </c>
    </row>
    <row r="54" spans="2:198" ht="12">
      <c r="B54" s="229"/>
      <c r="C54" s="215" t="s">
        <v>21</v>
      </c>
      <c r="D54" s="215"/>
      <c r="E54" s="91"/>
      <c r="F54" s="79">
        <f>IF(H68="","",SUM(H55:GP55))</f>
      </c>
      <c r="G54" s="90"/>
      <c r="H54" s="85">
        <f>_xlfn.IFERROR(IF(H68="","",RIGHT(RIGHT(INDEX(H69:H470,MATCH("発電量*",H69:H470,0)+1,1),LEN(INDEX(H69:H470,MATCH("発電量*",H69:H470,0)+1,1))-FIND(" ",INDEX(H69:H470,MATCH("発電量*",H69:H470,0)+1,1))),LEN(RIGHT(INDEX(H69:H470,MATCH("発電量*",H69:H470,0)+1,1),LEN(INDEX(H69:H470,MATCH("発電量*",H69:H470,0)+1,1))-FIND(" ",INDEX(H69:H470,MATCH("発電量*",H69:H470,0)+1,1))))-FIND(" ",RIGHT(INDEX(H69:H470,MATCH("発電量*",H69:H470,0)+1,1),LEN(INDEX(H69:H470,MATCH("発電量*",H69:H470,0)+1,1))-FIND(" ",INDEX(H69:H470,MATCH("発電量*",H69:H470,0)+1,1)))))*1),0)</f>
      </c>
      <c r="I54" s="85">
        <f aca="true" t="shared" si="203" ref="I54:BT54">_xlfn.IFERROR(IF(I68="","",RIGHT(RIGHT(INDEX(I69:I470,MATCH("発電量*",I69:I470,0)+1,1),LEN(INDEX(I69:I470,MATCH("発電量*",I69:I470,0)+1,1))-FIND(" ",INDEX(I69:I470,MATCH("発電量*",I69:I470,0)+1,1))),LEN(RIGHT(INDEX(I69:I470,MATCH("発電量*",I69:I470,0)+1,1),LEN(INDEX(I69:I470,MATCH("発電量*",I69:I470,0)+1,1))-FIND(" ",INDEX(I69:I470,MATCH("発電量*",I69:I470,0)+1,1))))-FIND(" ",RIGHT(INDEX(I69:I470,MATCH("発電量*",I69:I470,0)+1,1),LEN(INDEX(I69:I470,MATCH("発電量*",I69:I470,0)+1,1))-FIND(" ",INDEX(I69:I470,MATCH("発電量*",I69:I470,0)+1,1)))))*1),0)</f>
      </c>
      <c r="J54" s="85">
        <f t="shared" si="203"/>
      </c>
      <c r="K54" s="85">
        <f t="shared" si="203"/>
      </c>
      <c r="L54" s="85">
        <f t="shared" si="203"/>
      </c>
      <c r="M54" s="85">
        <f t="shared" si="203"/>
      </c>
      <c r="N54" s="85">
        <f t="shared" si="203"/>
      </c>
      <c r="O54" s="85">
        <f t="shared" si="203"/>
      </c>
      <c r="P54" s="85">
        <f t="shared" si="203"/>
      </c>
      <c r="Q54" s="85">
        <f t="shared" si="203"/>
      </c>
      <c r="R54" s="85">
        <f t="shared" si="203"/>
      </c>
      <c r="S54" s="85">
        <f t="shared" si="203"/>
      </c>
      <c r="T54" s="85">
        <f t="shared" si="203"/>
      </c>
      <c r="U54" s="85">
        <f t="shared" si="203"/>
      </c>
      <c r="V54" s="85">
        <f t="shared" si="203"/>
      </c>
      <c r="W54" s="85">
        <f t="shared" si="203"/>
      </c>
      <c r="X54" s="85">
        <f t="shared" si="203"/>
      </c>
      <c r="Y54" s="85">
        <f t="shared" si="203"/>
      </c>
      <c r="Z54" s="85">
        <f t="shared" si="203"/>
      </c>
      <c r="AA54" s="85">
        <f t="shared" si="203"/>
      </c>
      <c r="AB54" s="85">
        <f t="shared" si="203"/>
      </c>
      <c r="AC54" s="85">
        <f t="shared" si="203"/>
      </c>
      <c r="AD54" s="85">
        <f t="shared" si="203"/>
      </c>
      <c r="AE54" s="85">
        <f t="shared" si="203"/>
      </c>
      <c r="AF54" s="85">
        <f t="shared" si="203"/>
      </c>
      <c r="AG54" s="85">
        <f t="shared" si="203"/>
      </c>
      <c r="AH54" s="85">
        <f t="shared" si="203"/>
      </c>
      <c r="AI54" s="85">
        <f t="shared" si="203"/>
      </c>
      <c r="AJ54" s="85">
        <f t="shared" si="203"/>
      </c>
      <c r="AK54" s="85">
        <f t="shared" si="203"/>
      </c>
      <c r="AL54" s="85">
        <f t="shared" si="203"/>
      </c>
      <c r="AM54" s="85">
        <f t="shared" si="203"/>
      </c>
      <c r="AN54" s="85">
        <f t="shared" si="203"/>
      </c>
      <c r="AO54" s="85">
        <f t="shared" si="203"/>
      </c>
      <c r="AP54" s="85">
        <f t="shared" si="203"/>
      </c>
      <c r="AQ54" s="85">
        <f t="shared" si="203"/>
      </c>
      <c r="AR54" s="85">
        <f t="shared" si="203"/>
      </c>
      <c r="AS54" s="85">
        <f t="shared" si="203"/>
      </c>
      <c r="AT54" s="85">
        <f t="shared" si="203"/>
      </c>
      <c r="AU54" s="85">
        <f t="shared" si="203"/>
      </c>
      <c r="AV54" s="85">
        <f t="shared" si="203"/>
      </c>
      <c r="AW54" s="85">
        <f t="shared" si="203"/>
      </c>
      <c r="AX54" s="85">
        <f t="shared" si="203"/>
      </c>
      <c r="AY54" s="85">
        <f t="shared" si="203"/>
      </c>
      <c r="AZ54" s="85">
        <f t="shared" si="203"/>
      </c>
      <c r="BA54" s="85">
        <f t="shared" si="203"/>
      </c>
      <c r="BB54" s="85">
        <f t="shared" si="203"/>
      </c>
      <c r="BC54" s="85">
        <f t="shared" si="203"/>
      </c>
      <c r="BD54" s="85">
        <f t="shared" si="203"/>
      </c>
      <c r="BE54" s="85">
        <f t="shared" si="203"/>
      </c>
      <c r="BF54" s="85">
        <f t="shared" si="203"/>
      </c>
      <c r="BG54" s="85">
        <f t="shared" si="203"/>
      </c>
      <c r="BH54" s="85">
        <f t="shared" si="203"/>
      </c>
      <c r="BI54" s="85">
        <f t="shared" si="203"/>
      </c>
      <c r="BJ54" s="85">
        <f t="shared" si="203"/>
      </c>
      <c r="BK54" s="85">
        <f t="shared" si="203"/>
      </c>
      <c r="BL54" s="85">
        <f t="shared" si="203"/>
      </c>
      <c r="BM54" s="85">
        <f t="shared" si="203"/>
      </c>
      <c r="BN54" s="85">
        <f t="shared" si="203"/>
      </c>
      <c r="BO54" s="85">
        <f t="shared" si="203"/>
      </c>
      <c r="BP54" s="85">
        <f t="shared" si="203"/>
      </c>
      <c r="BQ54" s="85">
        <f t="shared" si="203"/>
      </c>
      <c r="BR54" s="85">
        <f t="shared" si="203"/>
      </c>
      <c r="BS54" s="85">
        <f t="shared" si="203"/>
      </c>
      <c r="BT54" s="85">
        <f t="shared" si="203"/>
      </c>
      <c r="BU54" s="85">
        <f aca="true" t="shared" si="204" ref="BU54:EF54">_xlfn.IFERROR(IF(BU68="","",RIGHT(RIGHT(INDEX(BU69:BU470,MATCH("発電量*",BU69:BU470,0)+1,1),LEN(INDEX(BU69:BU470,MATCH("発電量*",BU69:BU470,0)+1,1))-FIND(" ",INDEX(BU69:BU470,MATCH("発電量*",BU69:BU470,0)+1,1))),LEN(RIGHT(INDEX(BU69:BU470,MATCH("発電量*",BU69:BU470,0)+1,1),LEN(INDEX(BU69:BU470,MATCH("発電量*",BU69:BU470,0)+1,1))-FIND(" ",INDEX(BU69:BU470,MATCH("発電量*",BU69:BU470,0)+1,1))))-FIND(" ",RIGHT(INDEX(BU69:BU470,MATCH("発電量*",BU69:BU470,0)+1,1),LEN(INDEX(BU69:BU470,MATCH("発電量*",BU69:BU470,0)+1,1))-FIND(" ",INDEX(BU69:BU470,MATCH("発電量*",BU69:BU470,0)+1,1)))))*1),0)</f>
      </c>
      <c r="BV54" s="85">
        <f t="shared" si="204"/>
      </c>
      <c r="BW54" s="85">
        <f t="shared" si="204"/>
      </c>
      <c r="BX54" s="85">
        <f t="shared" si="204"/>
      </c>
      <c r="BY54" s="85">
        <f t="shared" si="204"/>
      </c>
      <c r="BZ54" s="85">
        <f t="shared" si="204"/>
      </c>
      <c r="CA54" s="85">
        <f t="shared" si="204"/>
      </c>
      <c r="CB54" s="85">
        <f t="shared" si="204"/>
      </c>
      <c r="CC54" s="85">
        <f t="shared" si="204"/>
      </c>
      <c r="CD54" s="85">
        <f t="shared" si="204"/>
      </c>
      <c r="CE54" s="85">
        <f t="shared" si="204"/>
      </c>
      <c r="CF54" s="85">
        <f t="shared" si="204"/>
      </c>
      <c r="CG54" s="85">
        <f t="shared" si="204"/>
      </c>
      <c r="CH54" s="85">
        <f t="shared" si="204"/>
      </c>
      <c r="CI54" s="85">
        <f t="shared" si="204"/>
      </c>
      <c r="CJ54" s="85">
        <f t="shared" si="204"/>
      </c>
      <c r="CK54" s="85">
        <f t="shared" si="204"/>
      </c>
      <c r="CL54" s="85">
        <f t="shared" si="204"/>
      </c>
      <c r="CM54" s="85">
        <f t="shared" si="204"/>
      </c>
      <c r="CN54" s="85">
        <f t="shared" si="204"/>
      </c>
      <c r="CO54" s="85">
        <f t="shared" si="204"/>
      </c>
      <c r="CP54" s="85">
        <f t="shared" si="204"/>
      </c>
      <c r="CQ54" s="85">
        <f t="shared" si="204"/>
      </c>
      <c r="CR54" s="85">
        <f t="shared" si="204"/>
      </c>
      <c r="CS54" s="85">
        <f t="shared" si="204"/>
      </c>
      <c r="CT54" s="85">
        <f t="shared" si="204"/>
      </c>
      <c r="CU54" s="85">
        <f t="shared" si="204"/>
      </c>
      <c r="CV54" s="85">
        <f t="shared" si="204"/>
      </c>
      <c r="CW54" s="85">
        <f t="shared" si="204"/>
      </c>
      <c r="CX54" s="85">
        <f t="shared" si="204"/>
      </c>
      <c r="CY54" s="85">
        <f t="shared" si="204"/>
      </c>
      <c r="CZ54" s="85">
        <f t="shared" si="204"/>
      </c>
      <c r="DA54" s="85">
        <f t="shared" si="204"/>
      </c>
      <c r="DB54" s="85">
        <f t="shared" si="204"/>
      </c>
      <c r="DC54" s="85">
        <f t="shared" si="204"/>
      </c>
      <c r="DD54" s="85">
        <f t="shared" si="204"/>
      </c>
      <c r="DE54" s="85">
        <f t="shared" si="204"/>
      </c>
      <c r="DF54" s="85">
        <f t="shared" si="204"/>
      </c>
      <c r="DG54" s="85">
        <f t="shared" si="204"/>
      </c>
      <c r="DH54" s="85">
        <f t="shared" si="204"/>
      </c>
      <c r="DI54" s="85">
        <f t="shared" si="204"/>
      </c>
      <c r="DJ54" s="85">
        <f t="shared" si="204"/>
      </c>
      <c r="DK54" s="85">
        <f t="shared" si="204"/>
      </c>
      <c r="DL54" s="85">
        <f t="shared" si="204"/>
      </c>
      <c r="DM54" s="85">
        <f t="shared" si="204"/>
      </c>
      <c r="DN54" s="85">
        <f t="shared" si="204"/>
      </c>
      <c r="DO54" s="85">
        <f t="shared" si="204"/>
      </c>
      <c r="DP54" s="85">
        <f t="shared" si="204"/>
      </c>
      <c r="DQ54" s="85">
        <f t="shared" si="204"/>
      </c>
      <c r="DR54" s="85">
        <f t="shared" si="204"/>
      </c>
      <c r="DS54" s="85">
        <f t="shared" si="204"/>
      </c>
      <c r="DT54" s="85">
        <f t="shared" si="204"/>
      </c>
      <c r="DU54" s="85">
        <f t="shared" si="204"/>
      </c>
      <c r="DV54" s="85">
        <f t="shared" si="204"/>
      </c>
      <c r="DW54" s="85">
        <f t="shared" si="204"/>
      </c>
      <c r="DX54" s="85">
        <f t="shared" si="204"/>
      </c>
      <c r="DY54" s="85">
        <f t="shared" si="204"/>
      </c>
      <c r="DZ54" s="85">
        <f t="shared" si="204"/>
      </c>
      <c r="EA54" s="85">
        <f t="shared" si="204"/>
      </c>
      <c r="EB54" s="85">
        <f t="shared" si="204"/>
      </c>
      <c r="EC54" s="85">
        <f t="shared" si="204"/>
      </c>
      <c r="ED54" s="85">
        <f t="shared" si="204"/>
      </c>
      <c r="EE54" s="85">
        <f t="shared" si="204"/>
      </c>
      <c r="EF54" s="85">
        <f t="shared" si="204"/>
      </c>
      <c r="EG54" s="85">
        <f aca="true" t="shared" si="205" ref="EG54:GP54">_xlfn.IFERROR(IF(EG68="","",RIGHT(RIGHT(INDEX(EG69:EG470,MATCH("発電量*",EG69:EG470,0)+1,1),LEN(INDEX(EG69:EG470,MATCH("発電量*",EG69:EG470,0)+1,1))-FIND(" ",INDEX(EG69:EG470,MATCH("発電量*",EG69:EG470,0)+1,1))),LEN(RIGHT(INDEX(EG69:EG470,MATCH("発電量*",EG69:EG470,0)+1,1),LEN(INDEX(EG69:EG470,MATCH("発電量*",EG69:EG470,0)+1,1))-FIND(" ",INDEX(EG69:EG470,MATCH("発電量*",EG69:EG470,0)+1,1))))-FIND(" ",RIGHT(INDEX(EG69:EG470,MATCH("発電量*",EG69:EG470,0)+1,1),LEN(INDEX(EG69:EG470,MATCH("発電量*",EG69:EG470,0)+1,1))-FIND(" ",INDEX(EG69:EG470,MATCH("発電量*",EG69:EG470,0)+1,1)))))*1),0)</f>
      </c>
      <c r="EH54" s="85">
        <f t="shared" si="205"/>
      </c>
      <c r="EI54" s="85">
        <f t="shared" si="205"/>
      </c>
      <c r="EJ54" s="85">
        <f t="shared" si="205"/>
      </c>
      <c r="EK54" s="85">
        <f t="shared" si="205"/>
      </c>
      <c r="EL54" s="85">
        <f t="shared" si="205"/>
      </c>
      <c r="EM54" s="85">
        <f t="shared" si="205"/>
      </c>
      <c r="EN54" s="85">
        <f t="shared" si="205"/>
      </c>
      <c r="EO54" s="85">
        <f t="shared" si="205"/>
      </c>
      <c r="EP54" s="85">
        <f t="shared" si="205"/>
      </c>
      <c r="EQ54" s="85">
        <f t="shared" si="205"/>
      </c>
      <c r="ER54" s="85">
        <f t="shared" si="205"/>
      </c>
      <c r="ES54" s="85">
        <f t="shared" si="205"/>
      </c>
      <c r="ET54" s="85">
        <f t="shared" si="205"/>
      </c>
      <c r="EU54" s="85">
        <f t="shared" si="205"/>
      </c>
      <c r="EV54" s="85">
        <f t="shared" si="205"/>
      </c>
      <c r="EW54" s="85">
        <f t="shared" si="205"/>
      </c>
      <c r="EX54" s="85">
        <f t="shared" si="205"/>
      </c>
      <c r="EY54" s="85">
        <f t="shared" si="205"/>
      </c>
      <c r="EZ54" s="85">
        <f t="shared" si="205"/>
      </c>
      <c r="FA54" s="85">
        <f t="shared" si="205"/>
      </c>
      <c r="FB54" s="85">
        <f t="shared" si="205"/>
      </c>
      <c r="FC54" s="85">
        <f t="shared" si="205"/>
      </c>
      <c r="FD54" s="85">
        <f t="shared" si="205"/>
      </c>
      <c r="FE54" s="85">
        <f t="shared" si="205"/>
      </c>
      <c r="FF54" s="85">
        <f t="shared" si="205"/>
      </c>
      <c r="FG54" s="85">
        <f t="shared" si="205"/>
      </c>
      <c r="FH54" s="85">
        <f t="shared" si="205"/>
      </c>
      <c r="FI54" s="85">
        <f t="shared" si="205"/>
      </c>
      <c r="FJ54" s="85">
        <f t="shared" si="205"/>
      </c>
      <c r="FK54" s="85">
        <f t="shared" si="205"/>
      </c>
      <c r="FL54" s="85">
        <f t="shared" si="205"/>
      </c>
      <c r="FM54" s="85">
        <f t="shared" si="205"/>
      </c>
      <c r="FN54" s="85">
        <f t="shared" si="205"/>
      </c>
      <c r="FO54" s="85">
        <f t="shared" si="205"/>
      </c>
      <c r="FP54" s="85">
        <f t="shared" si="205"/>
      </c>
      <c r="FQ54" s="85">
        <f t="shared" si="205"/>
      </c>
      <c r="FR54" s="85">
        <f t="shared" si="205"/>
      </c>
      <c r="FS54" s="85">
        <f t="shared" si="205"/>
      </c>
      <c r="FT54" s="85">
        <f t="shared" si="205"/>
      </c>
      <c r="FU54" s="85">
        <f t="shared" si="205"/>
      </c>
      <c r="FV54" s="85">
        <f t="shared" si="205"/>
      </c>
      <c r="FW54" s="85">
        <f t="shared" si="205"/>
      </c>
      <c r="FX54" s="85">
        <f t="shared" si="205"/>
      </c>
      <c r="FY54" s="85">
        <f t="shared" si="205"/>
      </c>
      <c r="FZ54" s="85">
        <f t="shared" si="205"/>
      </c>
      <c r="GA54" s="85">
        <f t="shared" si="205"/>
      </c>
      <c r="GB54" s="85">
        <f t="shared" si="205"/>
      </c>
      <c r="GC54" s="85">
        <f t="shared" si="205"/>
      </c>
      <c r="GD54" s="85">
        <f t="shared" si="205"/>
      </c>
      <c r="GE54" s="85">
        <f t="shared" si="205"/>
      </c>
      <c r="GF54" s="85">
        <f t="shared" si="205"/>
      </c>
      <c r="GG54" s="85">
        <f t="shared" si="205"/>
      </c>
      <c r="GH54" s="85">
        <f t="shared" si="205"/>
      </c>
      <c r="GI54" s="85">
        <f t="shared" si="205"/>
      </c>
      <c r="GJ54" s="85">
        <f t="shared" si="205"/>
      </c>
      <c r="GK54" s="85">
        <f t="shared" si="205"/>
      </c>
      <c r="GL54" s="85">
        <f t="shared" si="205"/>
      </c>
      <c r="GM54" s="85">
        <f t="shared" si="205"/>
      </c>
      <c r="GN54" s="85">
        <f t="shared" si="205"/>
      </c>
      <c r="GO54" s="85">
        <f t="shared" si="205"/>
      </c>
      <c r="GP54" s="85">
        <f t="shared" si="205"/>
      </c>
    </row>
    <row r="55" spans="2:198" ht="11.25" hidden="1">
      <c r="B55" s="92"/>
      <c r="C55" s="20"/>
      <c r="D55" s="21"/>
      <c r="E55" s="59"/>
      <c r="F55" s="93"/>
      <c r="G55" s="88"/>
      <c r="H55" s="85">
        <f>IF(H54="","",H54*H7)</f>
      </c>
      <c r="I55" s="85">
        <f aca="true" t="shared" si="206" ref="I55:BT55">IF(I54="","",I54*I7)</f>
      </c>
      <c r="J55" s="85">
        <f t="shared" si="206"/>
      </c>
      <c r="K55" s="85">
        <f t="shared" si="206"/>
      </c>
      <c r="L55" s="85">
        <f t="shared" si="206"/>
      </c>
      <c r="M55" s="85">
        <f t="shared" si="206"/>
      </c>
      <c r="N55" s="85">
        <f t="shared" si="206"/>
      </c>
      <c r="O55" s="85">
        <f t="shared" si="206"/>
      </c>
      <c r="P55" s="85">
        <f t="shared" si="206"/>
      </c>
      <c r="Q55" s="85">
        <f t="shared" si="206"/>
      </c>
      <c r="R55" s="85">
        <f t="shared" si="206"/>
      </c>
      <c r="S55" s="85">
        <f t="shared" si="206"/>
      </c>
      <c r="T55" s="85">
        <f t="shared" si="206"/>
      </c>
      <c r="U55" s="85">
        <f t="shared" si="206"/>
      </c>
      <c r="V55" s="85">
        <f t="shared" si="206"/>
      </c>
      <c r="W55" s="85">
        <f t="shared" si="206"/>
      </c>
      <c r="X55" s="85">
        <f t="shared" si="206"/>
      </c>
      <c r="Y55" s="85">
        <f t="shared" si="206"/>
      </c>
      <c r="Z55" s="85">
        <f t="shared" si="206"/>
      </c>
      <c r="AA55" s="85">
        <f t="shared" si="206"/>
      </c>
      <c r="AB55" s="85">
        <f t="shared" si="206"/>
      </c>
      <c r="AC55" s="85">
        <f t="shared" si="206"/>
      </c>
      <c r="AD55" s="85">
        <f t="shared" si="206"/>
      </c>
      <c r="AE55" s="85">
        <f t="shared" si="206"/>
      </c>
      <c r="AF55" s="85">
        <f t="shared" si="206"/>
      </c>
      <c r="AG55" s="85">
        <f t="shared" si="206"/>
      </c>
      <c r="AH55" s="85">
        <f t="shared" si="206"/>
      </c>
      <c r="AI55" s="85">
        <f t="shared" si="206"/>
      </c>
      <c r="AJ55" s="85">
        <f t="shared" si="206"/>
      </c>
      <c r="AK55" s="85">
        <f t="shared" si="206"/>
      </c>
      <c r="AL55" s="85">
        <f t="shared" si="206"/>
      </c>
      <c r="AM55" s="85">
        <f t="shared" si="206"/>
      </c>
      <c r="AN55" s="85">
        <f t="shared" si="206"/>
      </c>
      <c r="AO55" s="85">
        <f t="shared" si="206"/>
      </c>
      <c r="AP55" s="85">
        <f t="shared" si="206"/>
      </c>
      <c r="AQ55" s="85">
        <f t="shared" si="206"/>
      </c>
      <c r="AR55" s="85">
        <f t="shared" si="206"/>
      </c>
      <c r="AS55" s="85">
        <f t="shared" si="206"/>
      </c>
      <c r="AT55" s="85">
        <f t="shared" si="206"/>
      </c>
      <c r="AU55" s="85">
        <f t="shared" si="206"/>
      </c>
      <c r="AV55" s="85">
        <f t="shared" si="206"/>
      </c>
      <c r="AW55" s="85">
        <f t="shared" si="206"/>
      </c>
      <c r="AX55" s="85">
        <f t="shared" si="206"/>
      </c>
      <c r="AY55" s="85">
        <f t="shared" si="206"/>
      </c>
      <c r="AZ55" s="85">
        <f t="shared" si="206"/>
      </c>
      <c r="BA55" s="85">
        <f t="shared" si="206"/>
      </c>
      <c r="BB55" s="85">
        <f t="shared" si="206"/>
      </c>
      <c r="BC55" s="85">
        <f t="shared" si="206"/>
      </c>
      <c r="BD55" s="85">
        <f t="shared" si="206"/>
      </c>
      <c r="BE55" s="85">
        <f t="shared" si="206"/>
      </c>
      <c r="BF55" s="85">
        <f t="shared" si="206"/>
      </c>
      <c r="BG55" s="85">
        <f t="shared" si="206"/>
      </c>
      <c r="BH55" s="85">
        <f t="shared" si="206"/>
      </c>
      <c r="BI55" s="85">
        <f t="shared" si="206"/>
      </c>
      <c r="BJ55" s="85">
        <f t="shared" si="206"/>
      </c>
      <c r="BK55" s="85">
        <f t="shared" si="206"/>
      </c>
      <c r="BL55" s="85">
        <f t="shared" si="206"/>
      </c>
      <c r="BM55" s="85">
        <f t="shared" si="206"/>
      </c>
      <c r="BN55" s="85">
        <f t="shared" si="206"/>
      </c>
      <c r="BO55" s="85">
        <f t="shared" si="206"/>
      </c>
      <c r="BP55" s="85">
        <f t="shared" si="206"/>
      </c>
      <c r="BQ55" s="85">
        <f t="shared" si="206"/>
      </c>
      <c r="BR55" s="85">
        <f t="shared" si="206"/>
      </c>
      <c r="BS55" s="85">
        <f t="shared" si="206"/>
      </c>
      <c r="BT55" s="85">
        <f t="shared" si="206"/>
      </c>
      <c r="BU55" s="85">
        <f aca="true" t="shared" si="207" ref="BU55:EF55">IF(BU54="","",BU54*BU7)</f>
      </c>
      <c r="BV55" s="85">
        <f t="shared" si="207"/>
      </c>
      <c r="BW55" s="85">
        <f t="shared" si="207"/>
      </c>
      <c r="BX55" s="85">
        <f t="shared" si="207"/>
      </c>
      <c r="BY55" s="85">
        <f t="shared" si="207"/>
      </c>
      <c r="BZ55" s="85">
        <f t="shared" si="207"/>
      </c>
      <c r="CA55" s="85">
        <f t="shared" si="207"/>
      </c>
      <c r="CB55" s="85">
        <f t="shared" si="207"/>
      </c>
      <c r="CC55" s="85">
        <f t="shared" si="207"/>
      </c>
      <c r="CD55" s="85">
        <f t="shared" si="207"/>
      </c>
      <c r="CE55" s="85">
        <f t="shared" si="207"/>
      </c>
      <c r="CF55" s="85">
        <f t="shared" si="207"/>
      </c>
      <c r="CG55" s="85">
        <f t="shared" si="207"/>
      </c>
      <c r="CH55" s="85">
        <f t="shared" si="207"/>
      </c>
      <c r="CI55" s="85">
        <f t="shared" si="207"/>
      </c>
      <c r="CJ55" s="85">
        <f t="shared" si="207"/>
      </c>
      <c r="CK55" s="85">
        <f t="shared" si="207"/>
      </c>
      <c r="CL55" s="85">
        <f t="shared" si="207"/>
      </c>
      <c r="CM55" s="85">
        <f t="shared" si="207"/>
      </c>
      <c r="CN55" s="85">
        <f t="shared" si="207"/>
      </c>
      <c r="CO55" s="85">
        <f t="shared" si="207"/>
      </c>
      <c r="CP55" s="85">
        <f t="shared" si="207"/>
      </c>
      <c r="CQ55" s="85">
        <f t="shared" si="207"/>
      </c>
      <c r="CR55" s="85">
        <f t="shared" si="207"/>
      </c>
      <c r="CS55" s="85">
        <f t="shared" si="207"/>
      </c>
      <c r="CT55" s="85">
        <f t="shared" si="207"/>
      </c>
      <c r="CU55" s="85">
        <f t="shared" si="207"/>
      </c>
      <c r="CV55" s="85">
        <f t="shared" si="207"/>
      </c>
      <c r="CW55" s="85">
        <f t="shared" si="207"/>
      </c>
      <c r="CX55" s="85">
        <f t="shared" si="207"/>
      </c>
      <c r="CY55" s="85">
        <f t="shared" si="207"/>
      </c>
      <c r="CZ55" s="85">
        <f t="shared" si="207"/>
      </c>
      <c r="DA55" s="85">
        <f t="shared" si="207"/>
      </c>
      <c r="DB55" s="85">
        <f t="shared" si="207"/>
      </c>
      <c r="DC55" s="85">
        <f t="shared" si="207"/>
      </c>
      <c r="DD55" s="85">
        <f t="shared" si="207"/>
      </c>
      <c r="DE55" s="85">
        <f t="shared" si="207"/>
      </c>
      <c r="DF55" s="85">
        <f t="shared" si="207"/>
      </c>
      <c r="DG55" s="85">
        <f t="shared" si="207"/>
      </c>
      <c r="DH55" s="85">
        <f t="shared" si="207"/>
      </c>
      <c r="DI55" s="85">
        <f t="shared" si="207"/>
      </c>
      <c r="DJ55" s="85">
        <f t="shared" si="207"/>
      </c>
      <c r="DK55" s="85">
        <f t="shared" si="207"/>
      </c>
      <c r="DL55" s="85">
        <f t="shared" si="207"/>
      </c>
      <c r="DM55" s="85">
        <f t="shared" si="207"/>
      </c>
      <c r="DN55" s="85">
        <f t="shared" si="207"/>
      </c>
      <c r="DO55" s="85">
        <f t="shared" si="207"/>
      </c>
      <c r="DP55" s="85">
        <f t="shared" si="207"/>
      </c>
      <c r="DQ55" s="85">
        <f t="shared" si="207"/>
      </c>
      <c r="DR55" s="85">
        <f t="shared" si="207"/>
      </c>
      <c r="DS55" s="85">
        <f t="shared" si="207"/>
      </c>
      <c r="DT55" s="85">
        <f t="shared" si="207"/>
      </c>
      <c r="DU55" s="85">
        <f t="shared" si="207"/>
      </c>
      <c r="DV55" s="85">
        <f t="shared" si="207"/>
      </c>
      <c r="DW55" s="85">
        <f t="shared" si="207"/>
      </c>
      <c r="DX55" s="85">
        <f t="shared" si="207"/>
      </c>
      <c r="DY55" s="85">
        <f t="shared" si="207"/>
      </c>
      <c r="DZ55" s="85">
        <f t="shared" si="207"/>
      </c>
      <c r="EA55" s="85">
        <f t="shared" si="207"/>
      </c>
      <c r="EB55" s="85">
        <f t="shared" si="207"/>
      </c>
      <c r="EC55" s="85">
        <f t="shared" si="207"/>
      </c>
      <c r="ED55" s="85">
        <f t="shared" si="207"/>
      </c>
      <c r="EE55" s="85">
        <f t="shared" si="207"/>
      </c>
      <c r="EF55" s="85">
        <f t="shared" si="207"/>
      </c>
      <c r="EG55" s="85">
        <f aca="true" t="shared" si="208" ref="EG55:GP55">IF(EG54="","",EG54*EG7)</f>
      </c>
      <c r="EH55" s="85">
        <f t="shared" si="208"/>
      </c>
      <c r="EI55" s="85">
        <f t="shared" si="208"/>
      </c>
      <c r="EJ55" s="85">
        <f t="shared" si="208"/>
      </c>
      <c r="EK55" s="85">
        <f t="shared" si="208"/>
      </c>
      <c r="EL55" s="85">
        <f t="shared" si="208"/>
      </c>
      <c r="EM55" s="85">
        <f t="shared" si="208"/>
      </c>
      <c r="EN55" s="85">
        <f t="shared" si="208"/>
      </c>
      <c r="EO55" s="85">
        <f t="shared" si="208"/>
      </c>
      <c r="EP55" s="85">
        <f t="shared" si="208"/>
      </c>
      <c r="EQ55" s="85">
        <f t="shared" si="208"/>
      </c>
      <c r="ER55" s="85">
        <f t="shared" si="208"/>
      </c>
      <c r="ES55" s="85">
        <f t="shared" si="208"/>
      </c>
      <c r="ET55" s="85">
        <f t="shared" si="208"/>
      </c>
      <c r="EU55" s="85">
        <f t="shared" si="208"/>
      </c>
      <c r="EV55" s="85">
        <f t="shared" si="208"/>
      </c>
      <c r="EW55" s="85">
        <f t="shared" si="208"/>
      </c>
      <c r="EX55" s="85">
        <f t="shared" si="208"/>
      </c>
      <c r="EY55" s="85">
        <f t="shared" si="208"/>
      </c>
      <c r="EZ55" s="85">
        <f t="shared" si="208"/>
      </c>
      <c r="FA55" s="85">
        <f t="shared" si="208"/>
      </c>
      <c r="FB55" s="85">
        <f t="shared" si="208"/>
      </c>
      <c r="FC55" s="85">
        <f t="shared" si="208"/>
      </c>
      <c r="FD55" s="85">
        <f t="shared" si="208"/>
      </c>
      <c r="FE55" s="85">
        <f t="shared" si="208"/>
      </c>
      <c r="FF55" s="85">
        <f t="shared" si="208"/>
      </c>
      <c r="FG55" s="85">
        <f t="shared" si="208"/>
      </c>
      <c r="FH55" s="85">
        <f t="shared" si="208"/>
      </c>
      <c r="FI55" s="85">
        <f t="shared" si="208"/>
      </c>
      <c r="FJ55" s="85">
        <f t="shared" si="208"/>
      </c>
      <c r="FK55" s="85">
        <f t="shared" si="208"/>
      </c>
      <c r="FL55" s="85">
        <f t="shared" si="208"/>
      </c>
      <c r="FM55" s="85">
        <f t="shared" si="208"/>
      </c>
      <c r="FN55" s="85">
        <f t="shared" si="208"/>
      </c>
      <c r="FO55" s="85">
        <f t="shared" si="208"/>
      </c>
      <c r="FP55" s="85">
        <f t="shared" si="208"/>
      </c>
      <c r="FQ55" s="85">
        <f t="shared" si="208"/>
      </c>
      <c r="FR55" s="85">
        <f t="shared" si="208"/>
      </c>
      <c r="FS55" s="85">
        <f t="shared" si="208"/>
      </c>
      <c r="FT55" s="85">
        <f t="shared" si="208"/>
      </c>
      <c r="FU55" s="85">
        <f t="shared" si="208"/>
      </c>
      <c r="FV55" s="85">
        <f t="shared" si="208"/>
      </c>
      <c r="FW55" s="85">
        <f t="shared" si="208"/>
      </c>
      <c r="FX55" s="85">
        <f t="shared" si="208"/>
      </c>
      <c r="FY55" s="85">
        <f t="shared" si="208"/>
      </c>
      <c r="FZ55" s="85">
        <f t="shared" si="208"/>
      </c>
      <c r="GA55" s="85">
        <f t="shared" si="208"/>
      </c>
      <c r="GB55" s="85">
        <f t="shared" si="208"/>
      </c>
      <c r="GC55" s="85">
        <f t="shared" si="208"/>
      </c>
      <c r="GD55" s="85">
        <f t="shared" si="208"/>
      </c>
      <c r="GE55" s="85">
        <f t="shared" si="208"/>
      </c>
      <c r="GF55" s="85">
        <f t="shared" si="208"/>
      </c>
      <c r="GG55" s="85">
        <f t="shared" si="208"/>
      </c>
      <c r="GH55" s="85">
        <f t="shared" si="208"/>
      </c>
      <c r="GI55" s="85">
        <f t="shared" si="208"/>
      </c>
      <c r="GJ55" s="85">
        <f t="shared" si="208"/>
      </c>
      <c r="GK55" s="85">
        <f t="shared" si="208"/>
      </c>
      <c r="GL55" s="85">
        <f t="shared" si="208"/>
      </c>
      <c r="GM55" s="85">
        <f t="shared" si="208"/>
      </c>
      <c r="GN55" s="85">
        <f t="shared" si="208"/>
      </c>
      <c r="GO55" s="85">
        <f t="shared" si="208"/>
      </c>
      <c r="GP55" s="85">
        <f t="shared" si="208"/>
      </c>
    </row>
    <row r="56" spans="2:198" ht="12">
      <c r="B56" s="252" t="s">
        <v>125</v>
      </c>
      <c r="C56" s="253"/>
      <c r="D56" s="254"/>
      <c r="E56" s="144">
        <f>IF(ISERROR(G56),"",SUM(F56,G56))</f>
        <v>0</v>
      </c>
      <c r="F56" s="145">
        <f>ROUNDUP(SUM(F35,F37,F39,F41,F43,F48)/1000,1)</f>
        <v>0</v>
      </c>
      <c r="G56" s="139">
        <f>IF(G10="","",IF($G$23="共用部なし",0,IF($G$23="標準入力法",AC496,IF($G$23="照明簡易計算",ROUNDUP(G41/1000,1)))))</f>
      </c>
      <c r="H56" s="184">
        <f>IF(H68="","",LEFT(RIGHT(H86,LEN(H86)-35),FIND(" ",RIGHT(H86,LEN(H86)-35)))*1)</f>
      </c>
      <c r="I56" s="184">
        <f aca="true" t="shared" si="209" ref="I56:BT56">IF(I68="","",LEFT(RIGHT(I86,LEN(I86)-35),FIND(" ",RIGHT(I86,LEN(I86)-35)))*1)</f>
      </c>
      <c r="J56" s="184">
        <f t="shared" si="209"/>
      </c>
      <c r="K56" s="184">
        <f t="shared" si="209"/>
      </c>
      <c r="L56" s="184">
        <f t="shared" si="209"/>
      </c>
      <c r="M56" s="184">
        <f t="shared" si="209"/>
      </c>
      <c r="N56" s="184">
        <f t="shared" si="209"/>
      </c>
      <c r="O56" s="184">
        <f t="shared" si="209"/>
      </c>
      <c r="P56" s="184">
        <f t="shared" si="209"/>
      </c>
      <c r="Q56" s="184">
        <f t="shared" si="209"/>
      </c>
      <c r="R56" s="184">
        <f t="shared" si="209"/>
      </c>
      <c r="S56" s="184">
        <f t="shared" si="209"/>
      </c>
      <c r="T56" s="184">
        <f t="shared" si="209"/>
      </c>
      <c r="U56" s="184">
        <f t="shared" si="209"/>
      </c>
      <c r="V56" s="184">
        <f t="shared" si="209"/>
      </c>
      <c r="W56" s="184">
        <f t="shared" si="209"/>
      </c>
      <c r="X56" s="184">
        <f t="shared" si="209"/>
      </c>
      <c r="Y56" s="184">
        <f t="shared" si="209"/>
      </c>
      <c r="Z56" s="184">
        <f t="shared" si="209"/>
      </c>
      <c r="AA56" s="184">
        <f t="shared" si="209"/>
      </c>
      <c r="AB56" s="184">
        <f t="shared" si="209"/>
      </c>
      <c r="AC56" s="184">
        <f t="shared" si="209"/>
      </c>
      <c r="AD56" s="184">
        <f t="shared" si="209"/>
      </c>
      <c r="AE56" s="184">
        <f t="shared" si="209"/>
      </c>
      <c r="AF56" s="184">
        <f t="shared" si="209"/>
      </c>
      <c r="AG56" s="184">
        <f t="shared" si="209"/>
      </c>
      <c r="AH56" s="184">
        <f t="shared" si="209"/>
      </c>
      <c r="AI56" s="184">
        <f t="shared" si="209"/>
      </c>
      <c r="AJ56" s="184">
        <f t="shared" si="209"/>
      </c>
      <c r="AK56" s="184">
        <f t="shared" si="209"/>
      </c>
      <c r="AL56" s="184">
        <f t="shared" si="209"/>
      </c>
      <c r="AM56" s="184">
        <f t="shared" si="209"/>
      </c>
      <c r="AN56" s="184">
        <f t="shared" si="209"/>
      </c>
      <c r="AO56" s="184">
        <f t="shared" si="209"/>
      </c>
      <c r="AP56" s="184">
        <f t="shared" si="209"/>
      </c>
      <c r="AQ56" s="184">
        <f t="shared" si="209"/>
      </c>
      <c r="AR56" s="184">
        <f t="shared" si="209"/>
      </c>
      <c r="AS56" s="184">
        <f t="shared" si="209"/>
      </c>
      <c r="AT56" s="184">
        <f t="shared" si="209"/>
      </c>
      <c r="AU56" s="184">
        <f t="shared" si="209"/>
      </c>
      <c r="AV56" s="184">
        <f t="shared" si="209"/>
      </c>
      <c r="AW56" s="184">
        <f t="shared" si="209"/>
      </c>
      <c r="AX56" s="184">
        <f t="shared" si="209"/>
      </c>
      <c r="AY56" s="184">
        <f t="shared" si="209"/>
      </c>
      <c r="AZ56" s="184">
        <f t="shared" si="209"/>
      </c>
      <c r="BA56" s="184">
        <f t="shared" si="209"/>
      </c>
      <c r="BB56" s="184">
        <f t="shared" si="209"/>
      </c>
      <c r="BC56" s="184">
        <f t="shared" si="209"/>
      </c>
      <c r="BD56" s="184">
        <f t="shared" si="209"/>
      </c>
      <c r="BE56" s="184">
        <f t="shared" si="209"/>
      </c>
      <c r="BF56" s="184">
        <f t="shared" si="209"/>
      </c>
      <c r="BG56" s="184">
        <f t="shared" si="209"/>
      </c>
      <c r="BH56" s="184">
        <f t="shared" si="209"/>
      </c>
      <c r="BI56" s="184">
        <f t="shared" si="209"/>
      </c>
      <c r="BJ56" s="184">
        <f t="shared" si="209"/>
      </c>
      <c r="BK56" s="184">
        <f t="shared" si="209"/>
      </c>
      <c r="BL56" s="184">
        <f t="shared" si="209"/>
      </c>
      <c r="BM56" s="184">
        <f t="shared" si="209"/>
      </c>
      <c r="BN56" s="184">
        <f t="shared" si="209"/>
      </c>
      <c r="BO56" s="184">
        <f t="shared" si="209"/>
      </c>
      <c r="BP56" s="184">
        <f t="shared" si="209"/>
      </c>
      <c r="BQ56" s="184">
        <f t="shared" si="209"/>
      </c>
      <c r="BR56" s="184">
        <f t="shared" si="209"/>
      </c>
      <c r="BS56" s="184">
        <f t="shared" si="209"/>
      </c>
      <c r="BT56" s="184">
        <f t="shared" si="209"/>
      </c>
      <c r="BU56" s="184">
        <f aca="true" t="shared" si="210" ref="BU56:EF56">IF(BU68="","",LEFT(RIGHT(BU86,LEN(BU86)-35),FIND(" ",RIGHT(BU86,LEN(BU86)-35)))*1)</f>
      </c>
      <c r="BV56" s="184">
        <f t="shared" si="210"/>
      </c>
      <c r="BW56" s="184">
        <f t="shared" si="210"/>
      </c>
      <c r="BX56" s="184">
        <f t="shared" si="210"/>
      </c>
      <c r="BY56" s="184">
        <f t="shared" si="210"/>
      </c>
      <c r="BZ56" s="184">
        <f t="shared" si="210"/>
      </c>
      <c r="CA56" s="184">
        <f t="shared" si="210"/>
      </c>
      <c r="CB56" s="184">
        <f t="shared" si="210"/>
      </c>
      <c r="CC56" s="184">
        <f t="shared" si="210"/>
      </c>
      <c r="CD56" s="184">
        <f t="shared" si="210"/>
      </c>
      <c r="CE56" s="184">
        <f t="shared" si="210"/>
      </c>
      <c r="CF56" s="184">
        <f t="shared" si="210"/>
      </c>
      <c r="CG56" s="184">
        <f t="shared" si="210"/>
      </c>
      <c r="CH56" s="184">
        <f t="shared" si="210"/>
      </c>
      <c r="CI56" s="184">
        <f t="shared" si="210"/>
      </c>
      <c r="CJ56" s="184">
        <f t="shared" si="210"/>
      </c>
      <c r="CK56" s="184">
        <f t="shared" si="210"/>
      </c>
      <c r="CL56" s="184">
        <f t="shared" si="210"/>
      </c>
      <c r="CM56" s="184">
        <f t="shared" si="210"/>
      </c>
      <c r="CN56" s="184">
        <f t="shared" si="210"/>
      </c>
      <c r="CO56" s="184">
        <f t="shared" si="210"/>
      </c>
      <c r="CP56" s="184">
        <f t="shared" si="210"/>
      </c>
      <c r="CQ56" s="184">
        <f t="shared" si="210"/>
      </c>
      <c r="CR56" s="184">
        <f t="shared" si="210"/>
      </c>
      <c r="CS56" s="184">
        <f t="shared" si="210"/>
      </c>
      <c r="CT56" s="184">
        <f t="shared" si="210"/>
      </c>
      <c r="CU56" s="184">
        <f t="shared" si="210"/>
      </c>
      <c r="CV56" s="184">
        <f t="shared" si="210"/>
      </c>
      <c r="CW56" s="184">
        <f t="shared" si="210"/>
      </c>
      <c r="CX56" s="184">
        <f t="shared" si="210"/>
      </c>
      <c r="CY56" s="184">
        <f t="shared" si="210"/>
      </c>
      <c r="CZ56" s="184">
        <f t="shared" si="210"/>
      </c>
      <c r="DA56" s="184">
        <f t="shared" si="210"/>
      </c>
      <c r="DB56" s="184">
        <f t="shared" si="210"/>
      </c>
      <c r="DC56" s="184">
        <f t="shared" si="210"/>
      </c>
      <c r="DD56" s="184">
        <f t="shared" si="210"/>
      </c>
      <c r="DE56" s="184">
        <f t="shared" si="210"/>
      </c>
      <c r="DF56" s="184">
        <f t="shared" si="210"/>
      </c>
      <c r="DG56" s="184">
        <f t="shared" si="210"/>
      </c>
      <c r="DH56" s="184">
        <f t="shared" si="210"/>
      </c>
      <c r="DI56" s="184">
        <f t="shared" si="210"/>
      </c>
      <c r="DJ56" s="184">
        <f t="shared" si="210"/>
      </c>
      <c r="DK56" s="184">
        <f t="shared" si="210"/>
      </c>
      <c r="DL56" s="184">
        <f t="shared" si="210"/>
      </c>
      <c r="DM56" s="184">
        <f t="shared" si="210"/>
      </c>
      <c r="DN56" s="184">
        <f t="shared" si="210"/>
      </c>
      <c r="DO56" s="184">
        <f t="shared" si="210"/>
      </c>
      <c r="DP56" s="184">
        <f t="shared" si="210"/>
      </c>
      <c r="DQ56" s="184">
        <f t="shared" si="210"/>
      </c>
      <c r="DR56" s="184">
        <f t="shared" si="210"/>
      </c>
      <c r="DS56" s="184">
        <f t="shared" si="210"/>
      </c>
      <c r="DT56" s="184">
        <f t="shared" si="210"/>
      </c>
      <c r="DU56" s="184">
        <f t="shared" si="210"/>
      </c>
      <c r="DV56" s="184">
        <f t="shared" si="210"/>
      </c>
      <c r="DW56" s="184">
        <f t="shared" si="210"/>
      </c>
      <c r="DX56" s="184">
        <f t="shared" si="210"/>
      </c>
      <c r="DY56" s="184">
        <f t="shared" si="210"/>
      </c>
      <c r="DZ56" s="184">
        <f t="shared" si="210"/>
      </c>
      <c r="EA56" s="184">
        <f t="shared" si="210"/>
      </c>
      <c r="EB56" s="184">
        <f t="shared" si="210"/>
      </c>
      <c r="EC56" s="184">
        <f t="shared" si="210"/>
      </c>
      <c r="ED56" s="184">
        <f t="shared" si="210"/>
      </c>
      <c r="EE56" s="184">
        <f t="shared" si="210"/>
      </c>
      <c r="EF56" s="184">
        <f t="shared" si="210"/>
      </c>
      <c r="EG56" s="184">
        <f aca="true" t="shared" si="211" ref="EG56:GP56">IF(EG68="","",LEFT(RIGHT(EG86,LEN(EG86)-35),FIND(" ",RIGHT(EG86,LEN(EG86)-35)))*1)</f>
      </c>
      <c r="EH56" s="184">
        <f t="shared" si="211"/>
      </c>
      <c r="EI56" s="184">
        <f t="shared" si="211"/>
      </c>
      <c r="EJ56" s="184">
        <f t="shared" si="211"/>
      </c>
      <c r="EK56" s="184">
        <f t="shared" si="211"/>
      </c>
      <c r="EL56" s="184">
        <f t="shared" si="211"/>
      </c>
      <c r="EM56" s="184">
        <f t="shared" si="211"/>
      </c>
      <c r="EN56" s="184">
        <f t="shared" si="211"/>
      </c>
      <c r="EO56" s="184">
        <f t="shared" si="211"/>
      </c>
      <c r="EP56" s="184">
        <f t="shared" si="211"/>
      </c>
      <c r="EQ56" s="184">
        <f t="shared" si="211"/>
      </c>
      <c r="ER56" s="184">
        <f t="shared" si="211"/>
      </c>
      <c r="ES56" s="184">
        <f t="shared" si="211"/>
      </c>
      <c r="ET56" s="184">
        <f t="shared" si="211"/>
      </c>
      <c r="EU56" s="184">
        <f t="shared" si="211"/>
      </c>
      <c r="EV56" s="184">
        <f t="shared" si="211"/>
      </c>
      <c r="EW56" s="184">
        <f t="shared" si="211"/>
      </c>
      <c r="EX56" s="184">
        <f t="shared" si="211"/>
      </c>
      <c r="EY56" s="184">
        <f t="shared" si="211"/>
      </c>
      <c r="EZ56" s="184">
        <f t="shared" si="211"/>
      </c>
      <c r="FA56" s="184">
        <f t="shared" si="211"/>
      </c>
      <c r="FB56" s="184">
        <f t="shared" si="211"/>
      </c>
      <c r="FC56" s="184">
        <f t="shared" si="211"/>
      </c>
      <c r="FD56" s="184">
        <f t="shared" si="211"/>
      </c>
      <c r="FE56" s="184">
        <f t="shared" si="211"/>
      </c>
      <c r="FF56" s="184">
        <f t="shared" si="211"/>
      </c>
      <c r="FG56" s="184">
        <f t="shared" si="211"/>
      </c>
      <c r="FH56" s="184">
        <f t="shared" si="211"/>
      </c>
      <c r="FI56" s="184">
        <f t="shared" si="211"/>
      </c>
      <c r="FJ56" s="184">
        <f t="shared" si="211"/>
      </c>
      <c r="FK56" s="184">
        <f t="shared" si="211"/>
      </c>
      <c r="FL56" s="184">
        <f t="shared" si="211"/>
      </c>
      <c r="FM56" s="184">
        <f t="shared" si="211"/>
      </c>
      <c r="FN56" s="184">
        <f t="shared" si="211"/>
      </c>
      <c r="FO56" s="184">
        <f t="shared" si="211"/>
      </c>
      <c r="FP56" s="184">
        <f t="shared" si="211"/>
      </c>
      <c r="FQ56" s="184">
        <f t="shared" si="211"/>
      </c>
      <c r="FR56" s="184">
        <f t="shared" si="211"/>
      </c>
      <c r="FS56" s="184">
        <f t="shared" si="211"/>
      </c>
      <c r="FT56" s="184">
        <f t="shared" si="211"/>
      </c>
      <c r="FU56" s="184">
        <f t="shared" si="211"/>
      </c>
      <c r="FV56" s="184">
        <f t="shared" si="211"/>
      </c>
      <c r="FW56" s="184">
        <f t="shared" si="211"/>
      </c>
      <c r="FX56" s="184">
        <f t="shared" si="211"/>
      </c>
      <c r="FY56" s="184">
        <f t="shared" si="211"/>
      </c>
      <c r="FZ56" s="184">
        <f t="shared" si="211"/>
      </c>
      <c r="GA56" s="184">
        <f t="shared" si="211"/>
      </c>
      <c r="GB56" s="184">
        <f t="shared" si="211"/>
      </c>
      <c r="GC56" s="184">
        <f t="shared" si="211"/>
      </c>
      <c r="GD56" s="184">
        <f t="shared" si="211"/>
      </c>
      <c r="GE56" s="184">
        <f t="shared" si="211"/>
      </c>
      <c r="GF56" s="184">
        <f t="shared" si="211"/>
      </c>
      <c r="GG56" s="184">
        <f t="shared" si="211"/>
      </c>
      <c r="GH56" s="184">
        <f t="shared" si="211"/>
      </c>
      <c r="GI56" s="184">
        <f t="shared" si="211"/>
      </c>
      <c r="GJ56" s="184">
        <f t="shared" si="211"/>
      </c>
      <c r="GK56" s="184">
        <f t="shared" si="211"/>
      </c>
      <c r="GL56" s="184">
        <f t="shared" si="211"/>
      </c>
      <c r="GM56" s="184">
        <f t="shared" si="211"/>
      </c>
      <c r="GN56" s="184">
        <f t="shared" si="211"/>
      </c>
      <c r="GO56" s="184">
        <f t="shared" si="211"/>
      </c>
      <c r="GP56" s="184">
        <f t="shared" si="211"/>
      </c>
    </row>
    <row r="57" spans="2:198" ht="12">
      <c r="B57" s="255" t="s">
        <v>126</v>
      </c>
      <c r="C57" s="256"/>
      <c r="D57" s="257"/>
      <c r="E57" s="146">
        <f>IF(ISERROR(G57),"",SUM(F57,G57))</f>
        <v>0</v>
      </c>
      <c r="F57" s="147">
        <f>ROUNDUP(SUM(F24,F26,F28,F30,F32)/1000,1)</f>
        <v>0</v>
      </c>
      <c r="G57" s="140">
        <f>IF(G10="","",IF($G$23="共用部なし",0,IF($G$23="標準入力法",AC494,IF($G$23="照明簡易計算",ROUNDUP(G30/1000,1)))))</f>
      </c>
      <c r="H57" s="184">
        <f>IF(H68="","",MID(RIGHT(H86,LEN(H86)-35),FIND(" ",RIGHT(H86,LEN(H86)-35)),10)*1)</f>
      </c>
      <c r="I57" s="184">
        <f aca="true" t="shared" si="212" ref="I57:BT57">IF(I68="","",MID(RIGHT(I86,LEN(I86)-35),FIND(" ",RIGHT(I86,LEN(I86)-35)),10)*1)</f>
      </c>
      <c r="J57" s="184">
        <f t="shared" si="212"/>
      </c>
      <c r="K57" s="184">
        <f t="shared" si="212"/>
      </c>
      <c r="L57" s="184">
        <f t="shared" si="212"/>
      </c>
      <c r="M57" s="184">
        <f t="shared" si="212"/>
      </c>
      <c r="N57" s="184">
        <f t="shared" si="212"/>
      </c>
      <c r="O57" s="184">
        <f t="shared" si="212"/>
      </c>
      <c r="P57" s="184">
        <f t="shared" si="212"/>
      </c>
      <c r="Q57" s="184">
        <f t="shared" si="212"/>
      </c>
      <c r="R57" s="184">
        <f t="shared" si="212"/>
      </c>
      <c r="S57" s="184">
        <f t="shared" si="212"/>
      </c>
      <c r="T57" s="184">
        <f t="shared" si="212"/>
      </c>
      <c r="U57" s="184">
        <f t="shared" si="212"/>
      </c>
      <c r="V57" s="184">
        <f t="shared" si="212"/>
      </c>
      <c r="W57" s="184">
        <f t="shared" si="212"/>
      </c>
      <c r="X57" s="184">
        <f t="shared" si="212"/>
      </c>
      <c r="Y57" s="184">
        <f t="shared" si="212"/>
      </c>
      <c r="Z57" s="184">
        <f t="shared" si="212"/>
      </c>
      <c r="AA57" s="184">
        <f t="shared" si="212"/>
      </c>
      <c r="AB57" s="184">
        <f t="shared" si="212"/>
      </c>
      <c r="AC57" s="184">
        <f t="shared" si="212"/>
      </c>
      <c r="AD57" s="184">
        <f t="shared" si="212"/>
      </c>
      <c r="AE57" s="184">
        <f t="shared" si="212"/>
      </c>
      <c r="AF57" s="184">
        <f t="shared" si="212"/>
      </c>
      <c r="AG57" s="184">
        <f t="shared" si="212"/>
      </c>
      <c r="AH57" s="184">
        <f t="shared" si="212"/>
      </c>
      <c r="AI57" s="184">
        <f t="shared" si="212"/>
      </c>
      <c r="AJ57" s="184">
        <f t="shared" si="212"/>
      </c>
      <c r="AK57" s="184">
        <f t="shared" si="212"/>
      </c>
      <c r="AL57" s="184">
        <f t="shared" si="212"/>
      </c>
      <c r="AM57" s="184">
        <f t="shared" si="212"/>
      </c>
      <c r="AN57" s="184">
        <f t="shared" si="212"/>
      </c>
      <c r="AO57" s="184">
        <f t="shared" si="212"/>
      </c>
      <c r="AP57" s="184">
        <f t="shared" si="212"/>
      </c>
      <c r="AQ57" s="184">
        <f t="shared" si="212"/>
      </c>
      <c r="AR57" s="184">
        <f t="shared" si="212"/>
      </c>
      <c r="AS57" s="184">
        <f t="shared" si="212"/>
      </c>
      <c r="AT57" s="184">
        <f t="shared" si="212"/>
      </c>
      <c r="AU57" s="184">
        <f t="shared" si="212"/>
      </c>
      <c r="AV57" s="184">
        <f t="shared" si="212"/>
      </c>
      <c r="AW57" s="184">
        <f t="shared" si="212"/>
      </c>
      <c r="AX57" s="184">
        <f t="shared" si="212"/>
      </c>
      <c r="AY57" s="184">
        <f t="shared" si="212"/>
      </c>
      <c r="AZ57" s="184">
        <f t="shared" si="212"/>
      </c>
      <c r="BA57" s="184">
        <f t="shared" si="212"/>
      </c>
      <c r="BB57" s="184">
        <f t="shared" si="212"/>
      </c>
      <c r="BC57" s="184">
        <f t="shared" si="212"/>
      </c>
      <c r="BD57" s="184">
        <f t="shared" si="212"/>
      </c>
      <c r="BE57" s="184">
        <f t="shared" si="212"/>
      </c>
      <c r="BF57" s="184">
        <f t="shared" si="212"/>
      </c>
      <c r="BG57" s="184">
        <f t="shared" si="212"/>
      </c>
      <c r="BH57" s="184">
        <f t="shared" si="212"/>
      </c>
      <c r="BI57" s="184">
        <f t="shared" si="212"/>
      </c>
      <c r="BJ57" s="184">
        <f t="shared" si="212"/>
      </c>
      <c r="BK57" s="184">
        <f t="shared" si="212"/>
      </c>
      <c r="BL57" s="184">
        <f t="shared" si="212"/>
      </c>
      <c r="BM57" s="184">
        <f t="shared" si="212"/>
      </c>
      <c r="BN57" s="184">
        <f t="shared" si="212"/>
      </c>
      <c r="BO57" s="184">
        <f t="shared" si="212"/>
      </c>
      <c r="BP57" s="184">
        <f t="shared" si="212"/>
      </c>
      <c r="BQ57" s="184">
        <f t="shared" si="212"/>
      </c>
      <c r="BR57" s="184">
        <f t="shared" si="212"/>
      </c>
      <c r="BS57" s="184">
        <f t="shared" si="212"/>
      </c>
      <c r="BT57" s="184">
        <f t="shared" si="212"/>
      </c>
      <c r="BU57" s="184">
        <f aca="true" t="shared" si="213" ref="BU57:EF57">IF(BU68="","",MID(RIGHT(BU86,LEN(BU86)-35),FIND(" ",RIGHT(BU86,LEN(BU86)-35)),10)*1)</f>
      </c>
      <c r="BV57" s="184">
        <f t="shared" si="213"/>
      </c>
      <c r="BW57" s="184">
        <f t="shared" si="213"/>
      </c>
      <c r="BX57" s="184">
        <f t="shared" si="213"/>
      </c>
      <c r="BY57" s="184">
        <f t="shared" si="213"/>
      </c>
      <c r="BZ57" s="184">
        <f t="shared" si="213"/>
      </c>
      <c r="CA57" s="184">
        <f t="shared" si="213"/>
      </c>
      <c r="CB57" s="184">
        <f t="shared" si="213"/>
      </c>
      <c r="CC57" s="184">
        <f t="shared" si="213"/>
      </c>
      <c r="CD57" s="184">
        <f t="shared" si="213"/>
      </c>
      <c r="CE57" s="184">
        <f t="shared" si="213"/>
      </c>
      <c r="CF57" s="184">
        <f t="shared" si="213"/>
      </c>
      <c r="CG57" s="184">
        <f t="shared" si="213"/>
      </c>
      <c r="CH57" s="184">
        <f t="shared" si="213"/>
      </c>
      <c r="CI57" s="184">
        <f t="shared" si="213"/>
      </c>
      <c r="CJ57" s="184">
        <f t="shared" si="213"/>
      </c>
      <c r="CK57" s="184">
        <f t="shared" si="213"/>
      </c>
      <c r="CL57" s="184">
        <f t="shared" si="213"/>
      </c>
      <c r="CM57" s="184">
        <f t="shared" si="213"/>
      </c>
      <c r="CN57" s="184">
        <f t="shared" si="213"/>
      </c>
      <c r="CO57" s="184">
        <f t="shared" si="213"/>
      </c>
      <c r="CP57" s="184">
        <f t="shared" si="213"/>
      </c>
      <c r="CQ57" s="184">
        <f t="shared" si="213"/>
      </c>
      <c r="CR57" s="184">
        <f t="shared" si="213"/>
      </c>
      <c r="CS57" s="184">
        <f t="shared" si="213"/>
      </c>
      <c r="CT57" s="184">
        <f t="shared" si="213"/>
      </c>
      <c r="CU57" s="184">
        <f t="shared" si="213"/>
      </c>
      <c r="CV57" s="184">
        <f t="shared" si="213"/>
      </c>
      <c r="CW57" s="184">
        <f t="shared" si="213"/>
      </c>
      <c r="CX57" s="184">
        <f t="shared" si="213"/>
      </c>
      <c r="CY57" s="184">
        <f t="shared" si="213"/>
      </c>
      <c r="CZ57" s="184">
        <f t="shared" si="213"/>
      </c>
      <c r="DA57" s="184">
        <f t="shared" si="213"/>
      </c>
      <c r="DB57" s="184">
        <f t="shared" si="213"/>
      </c>
      <c r="DC57" s="184">
        <f t="shared" si="213"/>
      </c>
      <c r="DD57" s="184">
        <f t="shared" si="213"/>
      </c>
      <c r="DE57" s="184">
        <f t="shared" si="213"/>
      </c>
      <c r="DF57" s="184">
        <f t="shared" si="213"/>
      </c>
      <c r="DG57" s="184">
        <f t="shared" si="213"/>
      </c>
      <c r="DH57" s="184">
        <f t="shared" si="213"/>
      </c>
      <c r="DI57" s="184">
        <f t="shared" si="213"/>
      </c>
      <c r="DJ57" s="184">
        <f t="shared" si="213"/>
      </c>
      <c r="DK57" s="184">
        <f t="shared" si="213"/>
      </c>
      <c r="DL57" s="184">
        <f t="shared" si="213"/>
      </c>
      <c r="DM57" s="184">
        <f t="shared" si="213"/>
      </c>
      <c r="DN57" s="184">
        <f t="shared" si="213"/>
      </c>
      <c r="DO57" s="184">
        <f t="shared" si="213"/>
      </c>
      <c r="DP57" s="184">
        <f t="shared" si="213"/>
      </c>
      <c r="DQ57" s="184">
        <f t="shared" si="213"/>
      </c>
      <c r="DR57" s="184">
        <f t="shared" si="213"/>
      </c>
      <c r="DS57" s="184">
        <f t="shared" si="213"/>
      </c>
      <c r="DT57" s="184">
        <f t="shared" si="213"/>
      </c>
      <c r="DU57" s="184">
        <f t="shared" si="213"/>
      </c>
      <c r="DV57" s="184">
        <f t="shared" si="213"/>
      </c>
      <c r="DW57" s="184">
        <f t="shared" si="213"/>
      </c>
      <c r="DX57" s="184">
        <f t="shared" si="213"/>
      </c>
      <c r="DY57" s="184">
        <f t="shared" si="213"/>
      </c>
      <c r="DZ57" s="184">
        <f t="shared" si="213"/>
      </c>
      <c r="EA57" s="184">
        <f t="shared" si="213"/>
      </c>
      <c r="EB57" s="184">
        <f t="shared" si="213"/>
      </c>
      <c r="EC57" s="184">
        <f t="shared" si="213"/>
      </c>
      <c r="ED57" s="184">
        <f t="shared" si="213"/>
      </c>
      <c r="EE57" s="184">
        <f t="shared" si="213"/>
      </c>
      <c r="EF57" s="184">
        <f t="shared" si="213"/>
      </c>
      <c r="EG57" s="184">
        <f aca="true" t="shared" si="214" ref="EG57:GP57">IF(EG68="","",MID(RIGHT(EG86,LEN(EG86)-35),FIND(" ",RIGHT(EG86,LEN(EG86)-35)),10)*1)</f>
      </c>
      <c r="EH57" s="184">
        <f t="shared" si="214"/>
      </c>
      <c r="EI57" s="184">
        <f t="shared" si="214"/>
      </c>
      <c r="EJ57" s="184">
        <f t="shared" si="214"/>
      </c>
      <c r="EK57" s="184">
        <f t="shared" si="214"/>
      </c>
      <c r="EL57" s="184">
        <f t="shared" si="214"/>
      </c>
      <c r="EM57" s="184">
        <f t="shared" si="214"/>
      </c>
      <c r="EN57" s="184">
        <f t="shared" si="214"/>
      </c>
      <c r="EO57" s="184">
        <f t="shared" si="214"/>
      </c>
      <c r="EP57" s="184">
        <f t="shared" si="214"/>
      </c>
      <c r="EQ57" s="184">
        <f t="shared" si="214"/>
      </c>
      <c r="ER57" s="184">
        <f t="shared" si="214"/>
      </c>
      <c r="ES57" s="184">
        <f t="shared" si="214"/>
      </c>
      <c r="ET57" s="184">
        <f t="shared" si="214"/>
      </c>
      <c r="EU57" s="184">
        <f t="shared" si="214"/>
      </c>
      <c r="EV57" s="184">
        <f t="shared" si="214"/>
      </c>
      <c r="EW57" s="184">
        <f t="shared" si="214"/>
      </c>
      <c r="EX57" s="184">
        <f t="shared" si="214"/>
      </c>
      <c r="EY57" s="184">
        <f t="shared" si="214"/>
      </c>
      <c r="EZ57" s="184">
        <f t="shared" si="214"/>
      </c>
      <c r="FA57" s="184">
        <f t="shared" si="214"/>
      </c>
      <c r="FB57" s="184">
        <f t="shared" si="214"/>
      </c>
      <c r="FC57" s="184">
        <f t="shared" si="214"/>
      </c>
      <c r="FD57" s="184">
        <f t="shared" si="214"/>
      </c>
      <c r="FE57" s="184">
        <f t="shared" si="214"/>
      </c>
      <c r="FF57" s="184">
        <f t="shared" si="214"/>
      </c>
      <c r="FG57" s="184">
        <f t="shared" si="214"/>
      </c>
      <c r="FH57" s="184">
        <f t="shared" si="214"/>
      </c>
      <c r="FI57" s="184">
        <f t="shared" si="214"/>
      </c>
      <c r="FJ57" s="184">
        <f t="shared" si="214"/>
      </c>
      <c r="FK57" s="184">
        <f t="shared" si="214"/>
      </c>
      <c r="FL57" s="184">
        <f t="shared" si="214"/>
      </c>
      <c r="FM57" s="184">
        <f t="shared" si="214"/>
      </c>
      <c r="FN57" s="184">
        <f t="shared" si="214"/>
      </c>
      <c r="FO57" s="184">
        <f t="shared" si="214"/>
      </c>
      <c r="FP57" s="184">
        <f t="shared" si="214"/>
      </c>
      <c r="FQ57" s="184">
        <f t="shared" si="214"/>
      </c>
      <c r="FR57" s="184">
        <f t="shared" si="214"/>
      </c>
      <c r="FS57" s="184">
        <f t="shared" si="214"/>
      </c>
      <c r="FT57" s="184">
        <f t="shared" si="214"/>
      </c>
      <c r="FU57" s="184">
        <f t="shared" si="214"/>
      </c>
      <c r="FV57" s="184">
        <f t="shared" si="214"/>
      </c>
      <c r="FW57" s="184">
        <f t="shared" si="214"/>
      </c>
      <c r="FX57" s="184">
        <f t="shared" si="214"/>
      </c>
      <c r="FY57" s="184">
        <f t="shared" si="214"/>
      </c>
      <c r="FZ57" s="184">
        <f t="shared" si="214"/>
      </c>
      <c r="GA57" s="184">
        <f t="shared" si="214"/>
      </c>
      <c r="GB57" s="184">
        <f t="shared" si="214"/>
      </c>
      <c r="GC57" s="184">
        <f t="shared" si="214"/>
      </c>
      <c r="GD57" s="184">
        <f t="shared" si="214"/>
      </c>
      <c r="GE57" s="184">
        <f t="shared" si="214"/>
      </c>
      <c r="GF57" s="184">
        <f t="shared" si="214"/>
      </c>
      <c r="GG57" s="184">
        <f t="shared" si="214"/>
      </c>
      <c r="GH57" s="184">
        <f t="shared" si="214"/>
      </c>
      <c r="GI57" s="184">
        <f t="shared" si="214"/>
      </c>
      <c r="GJ57" s="184">
        <f t="shared" si="214"/>
      </c>
      <c r="GK57" s="184">
        <f t="shared" si="214"/>
      </c>
      <c r="GL57" s="184">
        <f t="shared" si="214"/>
      </c>
      <c r="GM57" s="184">
        <f t="shared" si="214"/>
      </c>
      <c r="GN57" s="184">
        <f t="shared" si="214"/>
      </c>
      <c r="GO57" s="184">
        <f t="shared" si="214"/>
      </c>
      <c r="GP57" s="184">
        <f t="shared" si="214"/>
      </c>
    </row>
    <row r="58" spans="2:198" ht="12">
      <c r="B58" s="258" t="s">
        <v>25</v>
      </c>
      <c r="C58" s="259"/>
      <c r="D58" s="260"/>
      <c r="E58" s="156">
        <f>IF(ISERROR(E56/E57),"",ROUNDUP(E56/E57,2))</f>
      </c>
      <c r="F58" s="125"/>
      <c r="G58" s="25"/>
      <c r="H58" s="185">
        <f>IF(H68="","",RIGHT(H87,4)*1)</f>
      </c>
      <c r="I58" s="185">
        <f aca="true" t="shared" si="215" ref="I58:BT58">IF(I68="","",RIGHT(I87,4)*1)</f>
      </c>
      <c r="J58" s="185">
        <f t="shared" si="215"/>
      </c>
      <c r="K58" s="185">
        <f t="shared" si="215"/>
      </c>
      <c r="L58" s="185">
        <f t="shared" si="215"/>
      </c>
      <c r="M58" s="185">
        <f t="shared" si="215"/>
      </c>
      <c r="N58" s="185">
        <f t="shared" si="215"/>
      </c>
      <c r="O58" s="185">
        <f t="shared" si="215"/>
      </c>
      <c r="P58" s="185">
        <f t="shared" si="215"/>
      </c>
      <c r="Q58" s="185">
        <f t="shared" si="215"/>
      </c>
      <c r="R58" s="185">
        <f t="shared" si="215"/>
      </c>
      <c r="S58" s="185">
        <f t="shared" si="215"/>
      </c>
      <c r="T58" s="185">
        <f t="shared" si="215"/>
      </c>
      <c r="U58" s="185">
        <f t="shared" si="215"/>
      </c>
      <c r="V58" s="185">
        <f t="shared" si="215"/>
      </c>
      <c r="W58" s="185">
        <f t="shared" si="215"/>
      </c>
      <c r="X58" s="185">
        <f t="shared" si="215"/>
      </c>
      <c r="Y58" s="185">
        <f t="shared" si="215"/>
      </c>
      <c r="Z58" s="185">
        <f t="shared" si="215"/>
      </c>
      <c r="AA58" s="185">
        <f t="shared" si="215"/>
      </c>
      <c r="AB58" s="185">
        <f t="shared" si="215"/>
      </c>
      <c r="AC58" s="185">
        <f t="shared" si="215"/>
      </c>
      <c r="AD58" s="185">
        <f t="shared" si="215"/>
      </c>
      <c r="AE58" s="185">
        <f t="shared" si="215"/>
      </c>
      <c r="AF58" s="185">
        <f t="shared" si="215"/>
      </c>
      <c r="AG58" s="185">
        <f t="shared" si="215"/>
      </c>
      <c r="AH58" s="185">
        <f t="shared" si="215"/>
      </c>
      <c r="AI58" s="185">
        <f t="shared" si="215"/>
      </c>
      <c r="AJ58" s="185">
        <f t="shared" si="215"/>
      </c>
      <c r="AK58" s="185">
        <f t="shared" si="215"/>
      </c>
      <c r="AL58" s="185">
        <f t="shared" si="215"/>
      </c>
      <c r="AM58" s="185">
        <f t="shared" si="215"/>
      </c>
      <c r="AN58" s="185">
        <f t="shared" si="215"/>
      </c>
      <c r="AO58" s="185">
        <f t="shared" si="215"/>
      </c>
      <c r="AP58" s="185">
        <f t="shared" si="215"/>
      </c>
      <c r="AQ58" s="185">
        <f t="shared" si="215"/>
      </c>
      <c r="AR58" s="185">
        <f t="shared" si="215"/>
      </c>
      <c r="AS58" s="185">
        <f t="shared" si="215"/>
      </c>
      <c r="AT58" s="185">
        <f t="shared" si="215"/>
      </c>
      <c r="AU58" s="185">
        <f t="shared" si="215"/>
      </c>
      <c r="AV58" s="185">
        <f t="shared" si="215"/>
      </c>
      <c r="AW58" s="185">
        <f t="shared" si="215"/>
      </c>
      <c r="AX58" s="185">
        <f t="shared" si="215"/>
      </c>
      <c r="AY58" s="185">
        <f t="shared" si="215"/>
      </c>
      <c r="AZ58" s="185">
        <f t="shared" si="215"/>
      </c>
      <c r="BA58" s="185">
        <f t="shared" si="215"/>
      </c>
      <c r="BB58" s="185">
        <f t="shared" si="215"/>
      </c>
      <c r="BC58" s="185">
        <f t="shared" si="215"/>
      </c>
      <c r="BD58" s="185">
        <f t="shared" si="215"/>
      </c>
      <c r="BE58" s="185">
        <f t="shared" si="215"/>
      </c>
      <c r="BF58" s="185">
        <f t="shared" si="215"/>
      </c>
      <c r="BG58" s="185">
        <f t="shared" si="215"/>
      </c>
      <c r="BH58" s="185">
        <f t="shared" si="215"/>
      </c>
      <c r="BI58" s="185">
        <f t="shared" si="215"/>
      </c>
      <c r="BJ58" s="185">
        <f t="shared" si="215"/>
      </c>
      <c r="BK58" s="185">
        <f t="shared" si="215"/>
      </c>
      <c r="BL58" s="185">
        <f t="shared" si="215"/>
      </c>
      <c r="BM58" s="185">
        <f t="shared" si="215"/>
      </c>
      <c r="BN58" s="185">
        <f t="shared" si="215"/>
      </c>
      <c r="BO58" s="185">
        <f t="shared" si="215"/>
      </c>
      <c r="BP58" s="185">
        <f t="shared" si="215"/>
      </c>
      <c r="BQ58" s="185">
        <f t="shared" si="215"/>
      </c>
      <c r="BR58" s="185">
        <f t="shared" si="215"/>
      </c>
      <c r="BS58" s="185">
        <f t="shared" si="215"/>
      </c>
      <c r="BT58" s="185">
        <f t="shared" si="215"/>
      </c>
      <c r="BU58" s="185">
        <f aca="true" t="shared" si="216" ref="BU58:EF58">IF(BU68="","",RIGHT(BU87,4)*1)</f>
      </c>
      <c r="BV58" s="185">
        <f t="shared" si="216"/>
      </c>
      <c r="BW58" s="185">
        <f t="shared" si="216"/>
      </c>
      <c r="BX58" s="185">
        <f t="shared" si="216"/>
      </c>
      <c r="BY58" s="185">
        <f t="shared" si="216"/>
      </c>
      <c r="BZ58" s="185">
        <f t="shared" si="216"/>
      </c>
      <c r="CA58" s="185">
        <f t="shared" si="216"/>
      </c>
      <c r="CB58" s="185">
        <f t="shared" si="216"/>
      </c>
      <c r="CC58" s="185">
        <f t="shared" si="216"/>
      </c>
      <c r="CD58" s="185">
        <f t="shared" si="216"/>
      </c>
      <c r="CE58" s="185">
        <f t="shared" si="216"/>
      </c>
      <c r="CF58" s="185">
        <f t="shared" si="216"/>
      </c>
      <c r="CG58" s="185">
        <f t="shared" si="216"/>
      </c>
      <c r="CH58" s="185">
        <f t="shared" si="216"/>
      </c>
      <c r="CI58" s="185">
        <f t="shared" si="216"/>
      </c>
      <c r="CJ58" s="185">
        <f t="shared" si="216"/>
      </c>
      <c r="CK58" s="185">
        <f t="shared" si="216"/>
      </c>
      <c r="CL58" s="185">
        <f t="shared" si="216"/>
      </c>
      <c r="CM58" s="185">
        <f t="shared" si="216"/>
      </c>
      <c r="CN58" s="185">
        <f t="shared" si="216"/>
      </c>
      <c r="CO58" s="185">
        <f t="shared" si="216"/>
      </c>
      <c r="CP58" s="185">
        <f t="shared" si="216"/>
      </c>
      <c r="CQ58" s="185">
        <f t="shared" si="216"/>
      </c>
      <c r="CR58" s="185">
        <f t="shared" si="216"/>
      </c>
      <c r="CS58" s="185">
        <f t="shared" si="216"/>
      </c>
      <c r="CT58" s="185">
        <f t="shared" si="216"/>
      </c>
      <c r="CU58" s="185">
        <f t="shared" si="216"/>
      </c>
      <c r="CV58" s="185">
        <f t="shared" si="216"/>
      </c>
      <c r="CW58" s="185">
        <f t="shared" si="216"/>
      </c>
      <c r="CX58" s="185">
        <f t="shared" si="216"/>
      </c>
      <c r="CY58" s="185">
        <f t="shared" si="216"/>
      </c>
      <c r="CZ58" s="185">
        <f t="shared" si="216"/>
      </c>
      <c r="DA58" s="185">
        <f t="shared" si="216"/>
      </c>
      <c r="DB58" s="185">
        <f t="shared" si="216"/>
      </c>
      <c r="DC58" s="185">
        <f t="shared" si="216"/>
      </c>
      <c r="DD58" s="185">
        <f t="shared" si="216"/>
      </c>
      <c r="DE58" s="185">
        <f t="shared" si="216"/>
      </c>
      <c r="DF58" s="185">
        <f t="shared" si="216"/>
      </c>
      <c r="DG58" s="185">
        <f t="shared" si="216"/>
      </c>
      <c r="DH58" s="185">
        <f t="shared" si="216"/>
      </c>
      <c r="DI58" s="185">
        <f t="shared" si="216"/>
      </c>
      <c r="DJ58" s="185">
        <f t="shared" si="216"/>
      </c>
      <c r="DK58" s="185">
        <f t="shared" si="216"/>
      </c>
      <c r="DL58" s="185">
        <f t="shared" si="216"/>
      </c>
      <c r="DM58" s="185">
        <f t="shared" si="216"/>
      </c>
      <c r="DN58" s="185">
        <f t="shared" si="216"/>
      </c>
      <c r="DO58" s="185">
        <f t="shared" si="216"/>
      </c>
      <c r="DP58" s="185">
        <f t="shared" si="216"/>
      </c>
      <c r="DQ58" s="185">
        <f t="shared" si="216"/>
      </c>
      <c r="DR58" s="185">
        <f t="shared" si="216"/>
      </c>
      <c r="DS58" s="185">
        <f t="shared" si="216"/>
      </c>
      <c r="DT58" s="185">
        <f t="shared" si="216"/>
      </c>
      <c r="DU58" s="185">
        <f t="shared" si="216"/>
      </c>
      <c r="DV58" s="185">
        <f t="shared" si="216"/>
      </c>
      <c r="DW58" s="185">
        <f t="shared" si="216"/>
      </c>
      <c r="DX58" s="185">
        <f t="shared" si="216"/>
      </c>
      <c r="DY58" s="185">
        <f t="shared" si="216"/>
      </c>
      <c r="DZ58" s="185">
        <f t="shared" si="216"/>
      </c>
      <c r="EA58" s="185">
        <f t="shared" si="216"/>
      </c>
      <c r="EB58" s="185">
        <f t="shared" si="216"/>
      </c>
      <c r="EC58" s="185">
        <f t="shared" si="216"/>
      </c>
      <c r="ED58" s="185">
        <f t="shared" si="216"/>
      </c>
      <c r="EE58" s="185">
        <f t="shared" si="216"/>
      </c>
      <c r="EF58" s="185">
        <f t="shared" si="216"/>
      </c>
      <c r="EG58" s="185">
        <f aca="true" t="shared" si="217" ref="EG58:GP58">IF(EG68="","",RIGHT(EG87,4)*1)</f>
      </c>
      <c r="EH58" s="185">
        <f t="shared" si="217"/>
      </c>
      <c r="EI58" s="185">
        <f t="shared" si="217"/>
      </c>
      <c r="EJ58" s="185">
        <f t="shared" si="217"/>
      </c>
      <c r="EK58" s="185">
        <f t="shared" si="217"/>
      </c>
      <c r="EL58" s="185">
        <f t="shared" si="217"/>
      </c>
      <c r="EM58" s="185">
        <f t="shared" si="217"/>
      </c>
      <c r="EN58" s="185">
        <f t="shared" si="217"/>
      </c>
      <c r="EO58" s="185">
        <f t="shared" si="217"/>
      </c>
      <c r="EP58" s="185">
        <f t="shared" si="217"/>
      </c>
      <c r="EQ58" s="185">
        <f t="shared" si="217"/>
      </c>
      <c r="ER58" s="185">
        <f t="shared" si="217"/>
      </c>
      <c r="ES58" s="185">
        <f t="shared" si="217"/>
      </c>
      <c r="ET58" s="185">
        <f t="shared" si="217"/>
      </c>
      <c r="EU58" s="185">
        <f t="shared" si="217"/>
      </c>
      <c r="EV58" s="185">
        <f t="shared" si="217"/>
      </c>
      <c r="EW58" s="185">
        <f t="shared" si="217"/>
      </c>
      <c r="EX58" s="185">
        <f t="shared" si="217"/>
      </c>
      <c r="EY58" s="185">
        <f t="shared" si="217"/>
      </c>
      <c r="EZ58" s="185">
        <f t="shared" si="217"/>
      </c>
      <c r="FA58" s="185">
        <f t="shared" si="217"/>
      </c>
      <c r="FB58" s="185">
        <f t="shared" si="217"/>
      </c>
      <c r="FC58" s="185">
        <f t="shared" si="217"/>
      </c>
      <c r="FD58" s="185">
        <f t="shared" si="217"/>
      </c>
      <c r="FE58" s="185">
        <f t="shared" si="217"/>
      </c>
      <c r="FF58" s="185">
        <f t="shared" si="217"/>
      </c>
      <c r="FG58" s="185">
        <f t="shared" si="217"/>
      </c>
      <c r="FH58" s="185">
        <f t="shared" si="217"/>
      </c>
      <c r="FI58" s="185">
        <f t="shared" si="217"/>
      </c>
      <c r="FJ58" s="185">
        <f t="shared" si="217"/>
      </c>
      <c r="FK58" s="185">
        <f t="shared" si="217"/>
      </c>
      <c r="FL58" s="185">
        <f t="shared" si="217"/>
      </c>
      <c r="FM58" s="185">
        <f t="shared" si="217"/>
      </c>
      <c r="FN58" s="185">
        <f t="shared" si="217"/>
      </c>
      <c r="FO58" s="185">
        <f t="shared" si="217"/>
      </c>
      <c r="FP58" s="185">
        <f t="shared" si="217"/>
      </c>
      <c r="FQ58" s="185">
        <f t="shared" si="217"/>
      </c>
      <c r="FR58" s="185">
        <f t="shared" si="217"/>
      </c>
      <c r="FS58" s="185">
        <f t="shared" si="217"/>
      </c>
      <c r="FT58" s="185">
        <f t="shared" si="217"/>
      </c>
      <c r="FU58" s="185">
        <f t="shared" si="217"/>
      </c>
      <c r="FV58" s="185">
        <f t="shared" si="217"/>
      </c>
      <c r="FW58" s="185">
        <f t="shared" si="217"/>
      </c>
      <c r="FX58" s="185">
        <f t="shared" si="217"/>
      </c>
      <c r="FY58" s="185">
        <f t="shared" si="217"/>
      </c>
      <c r="FZ58" s="185">
        <f t="shared" si="217"/>
      </c>
      <c r="GA58" s="185">
        <f t="shared" si="217"/>
      </c>
      <c r="GB58" s="185">
        <f t="shared" si="217"/>
      </c>
      <c r="GC58" s="185">
        <f t="shared" si="217"/>
      </c>
      <c r="GD58" s="185">
        <f t="shared" si="217"/>
      </c>
      <c r="GE58" s="185">
        <f t="shared" si="217"/>
      </c>
      <c r="GF58" s="185">
        <f t="shared" si="217"/>
      </c>
      <c r="GG58" s="185">
        <f t="shared" si="217"/>
      </c>
      <c r="GH58" s="185">
        <f t="shared" si="217"/>
      </c>
      <c r="GI58" s="185">
        <f t="shared" si="217"/>
      </c>
      <c r="GJ58" s="185">
        <f t="shared" si="217"/>
      </c>
      <c r="GK58" s="185">
        <f t="shared" si="217"/>
      </c>
      <c r="GL58" s="185">
        <f t="shared" si="217"/>
      </c>
      <c r="GM58" s="185">
        <f t="shared" si="217"/>
      </c>
      <c r="GN58" s="185">
        <f t="shared" si="217"/>
      </c>
      <c r="GO58" s="185">
        <f t="shared" si="217"/>
      </c>
      <c r="GP58" s="185">
        <f t="shared" si="217"/>
      </c>
    </row>
    <row r="59" spans="2:198" ht="12">
      <c r="B59" s="249" t="s">
        <v>26</v>
      </c>
      <c r="C59" s="250"/>
      <c r="D59" s="251"/>
      <c r="E59" s="26">
        <f>IF(E58="","",IF(E58&lt;=0.8,"☆☆☆☆☆",IF(E58&lt;=0.85,"☆☆☆☆",IF(E58&lt;=0.9,"☆☆☆",IF(E58&lt;=1,"☆☆",IF(E58&lt;=1.1,"☆","-"))))))</f>
      </c>
      <c r="F59" s="126"/>
      <c r="G59" s="25"/>
      <c r="H59" s="94">
        <f>IF(H58="","",IF(H58&lt;=0.8,"☆☆☆☆☆",IF(H58&lt;=0.85,"☆☆☆☆",IF(H58&lt;=0.9,"☆☆☆",IF(H58&lt;=1,"☆☆",IF(H58&lt;=1.1,"☆","-"))))))</f>
      </c>
      <c r="I59" s="94">
        <f aca="true" t="shared" si="218" ref="I59:O59">IF(I58="","",IF(I58&lt;=0.8,"☆☆☆☆☆",IF(I58&lt;=0.85,"☆☆☆☆",IF(I58&lt;=0.9,"☆☆☆",IF(I58&lt;=1,"☆☆",IF(I58&lt;=1.1,"☆","-"))))))</f>
      </c>
      <c r="J59" s="94">
        <f t="shared" si="218"/>
      </c>
      <c r="K59" s="94">
        <f t="shared" si="218"/>
      </c>
      <c r="L59" s="94">
        <f t="shared" si="218"/>
      </c>
      <c r="M59" s="94">
        <f t="shared" si="218"/>
      </c>
      <c r="N59" s="94">
        <f t="shared" si="218"/>
      </c>
      <c r="O59" s="94">
        <f t="shared" si="218"/>
      </c>
      <c r="P59" s="94">
        <f aca="true" t="shared" si="219" ref="P59:W59">IF(P58="","",IF(P58&lt;=0.8,"☆☆☆☆☆",IF(P58&lt;=0.85,"☆☆☆☆",IF(P58&lt;=0.9,"☆☆☆",IF(P58&lt;=1,"☆☆",IF(P58&lt;=1.1,"☆","-"))))))</f>
      </c>
      <c r="Q59" s="94">
        <f t="shared" si="219"/>
      </c>
      <c r="R59" s="94">
        <f>IF(R58="","",IF(R58&lt;=0.8,"☆☆☆☆☆",IF(R58&lt;=0.85,"☆☆☆☆",IF(R58&lt;=0.9,"☆☆☆",IF(R58&lt;=1,"☆☆",IF(R58&lt;=1.1,"☆","-"))))))</f>
      </c>
      <c r="S59" s="94">
        <f t="shared" si="219"/>
      </c>
      <c r="T59" s="94">
        <f t="shared" si="219"/>
      </c>
      <c r="U59" s="94">
        <f t="shared" si="219"/>
      </c>
      <c r="V59" s="94">
        <f t="shared" si="219"/>
      </c>
      <c r="W59" s="94">
        <f t="shared" si="219"/>
      </c>
      <c r="X59" s="94">
        <f aca="true" t="shared" si="220" ref="X59:AG59">IF(X58="","",IF(X58&lt;=0.8,"☆☆☆☆☆",IF(X58&lt;=0.85,"☆☆☆☆",IF(X58&lt;=0.9,"☆☆☆",IF(X58&lt;=1,"☆☆",IF(X58&lt;=1.1,"☆","-"))))))</f>
      </c>
      <c r="Y59" s="94">
        <f t="shared" si="220"/>
      </c>
      <c r="Z59" s="94">
        <f t="shared" si="220"/>
      </c>
      <c r="AA59" s="94">
        <f t="shared" si="220"/>
      </c>
      <c r="AB59" s="94">
        <f t="shared" si="220"/>
      </c>
      <c r="AC59" s="94">
        <f t="shared" si="220"/>
      </c>
      <c r="AD59" s="94">
        <f t="shared" si="220"/>
      </c>
      <c r="AE59" s="94">
        <f t="shared" si="220"/>
      </c>
      <c r="AF59" s="94">
        <f t="shared" si="220"/>
      </c>
      <c r="AG59" s="94">
        <f t="shared" si="220"/>
      </c>
      <c r="AH59" s="94">
        <f aca="true" t="shared" si="221" ref="AH59:AP59">IF(AH58="","",IF(AH58&lt;=0.8,"☆☆☆☆☆",IF(AH58&lt;=0.85,"☆☆☆☆",IF(AH58&lt;=0.9,"☆☆☆",IF(AH58&lt;=1,"☆☆",IF(AH58&lt;=1.1,"☆","-"))))))</f>
      </c>
      <c r="AI59" s="94">
        <f t="shared" si="221"/>
      </c>
      <c r="AJ59" s="94">
        <f t="shared" si="221"/>
      </c>
      <c r="AK59" s="94">
        <f t="shared" si="221"/>
      </c>
      <c r="AL59" s="94">
        <f t="shared" si="221"/>
      </c>
      <c r="AM59" s="94">
        <f t="shared" si="221"/>
      </c>
      <c r="AN59" s="94">
        <f t="shared" si="221"/>
      </c>
      <c r="AO59" s="94">
        <f t="shared" si="221"/>
      </c>
      <c r="AP59" s="94">
        <f t="shared" si="221"/>
      </c>
      <c r="AQ59" s="94">
        <f aca="true" t="shared" si="222" ref="AQ59:DB59">IF(AQ58="","",IF(AQ58&lt;=0.8,"☆☆☆☆☆",IF(AQ58&lt;=0.85,"☆☆☆☆",IF(AQ58&lt;=0.9,"☆☆☆",IF(AQ58&lt;=1,"☆☆",IF(AQ58&lt;=1.1,"☆","-"))))))</f>
      </c>
      <c r="AR59" s="94">
        <f t="shared" si="222"/>
      </c>
      <c r="AS59" s="94">
        <f t="shared" si="222"/>
      </c>
      <c r="AT59" s="94">
        <f t="shared" si="222"/>
      </c>
      <c r="AU59" s="94">
        <f t="shared" si="222"/>
      </c>
      <c r="AV59" s="94">
        <f t="shared" si="222"/>
      </c>
      <c r="AW59" s="94">
        <f t="shared" si="222"/>
      </c>
      <c r="AX59" s="94">
        <f t="shared" si="222"/>
      </c>
      <c r="AY59" s="94">
        <f t="shared" si="222"/>
      </c>
      <c r="AZ59" s="94">
        <f t="shared" si="222"/>
      </c>
      <c r="BA59" s="94">
        <f t="shared" si="222"/>
      </c>
      <c r="BB59" s="94">
        <f t="shared" si="222"/>
      </c>
      <c r="BC59" s="94">
        <f t="shared" si="222"/>
      </c>
      <c r="BD59" s="94">
        <f t="shared" si="222"/>
      </c>
      <c r="BE59" s="94">
        <f t="shared" si="222"/>
      </c>
      <c r="BF59" s="94">
        <f t="shared" si="222"/>
      </c>
      <c r="BG59" s="94">
        <f t="shared" si="222"/>
      </c>
      <c r="BH59" s="94">
        <f t="shared" si="222"/>
      </c>
      <c r="BI59" s="94">
        <f t="shared" si="222"/>
      </c>
      <c r="BJ59" s="94">
        <f t="shared" si="222"/>
      </c>
      <c r="BK59" s="94">
        <f t="shared" si="222"/>
      </c>
      <c r="BL59" s="94">
        <f t="shared" si="222"/>
      </c>
      <c r="BM59" s="94">
        <f t="shared" si="222"/>
      </c>
      <c r="BN59" s="94">
        <f t="shared" si="222"/>
      </c>
      <c r="BO59" s="94">
        <f t="shared" si="222"/>
      </c>
      <c r="BP59" s="94">
        <f t="shared" si="222"/>
      </c>
      <c r="BQ59" s="94">
        <f t="shared" si="222"/>
      </c>
      <c r="BR59" s="94">
        <f t="shared" si="222"/>
      </c>
      <c r="BS59" s="94">
        <f t="shared" si="222"/>
      </c>
      <c r="BT59" s="94">
        <f t="shared" si="222"/>
      </c>
      <c r="BU59" s="94">
        <f t="shared" si="222"/>
      </c>
      <c r="BV59" s="94">
        <f t="shared" si="222"/>
      </c>
      <c r="BW59" s="94">
        <f t="shared" si="222"/>
      </c>
      <c r="BX59" s="94">
        <f t="shared" si="222"/>
      </c>
      <c r="BY59" s="94">
        <f t="shared" si="222"/>
      </c>
      <c r="BZ59" s="94">
        <f t="shared" si="222"/>
      </c>
      <c r="CA59" s="94">
        <f t="shared" si="222"/>
      </c>
      <c r="CB59" s="94">
        <f t="shared" si="222"/>
      </c>
      <c r="CC59" s="94">
        <f t="shared" si="222"/>
      </c>
      <c r="CD59" s="94">
        <f t="shared" si="222"/>
      </c>
      <c r="CE59" s="94">
        <f t="shared" si="222"/>
      </c>
      <c r="CF59" s="94">
        <f t="shared" si="222"/>
      </c>
      <c r="CG59" s="94">
        <f t="shared" si="222"/>
      </c>
      <c r="CH59" s="94">
        <f t="shared" si="222"/>
      </c>
      <c r="CI59" s="94">
        <f t="shared" si="222"/>
      </c>
      <c r="CJ59" s="94">
        <f t="shared" si="222"/>
      </c>
      <c r="CK59" s="94">
        <f t="shared" si="222"/>
      </c>
      <c r="CL59" s="94">
        <f t="shared" si="222"/>
      </c>
      <c r="CM59" s="94">
        <f t="shared" si="222"/>
      </c>
      <c r="CN59" s="94">
        <f t="shared" si="222"/>
      </c>
      <c r="CO59" s="94">
        <f t="shared" si="222"/>
      </c>
      <c r="CP59" s="94">
        <f t="shared" si="222"/>
      </c>
      <c r="CQ59" s="94">
        <f t="shared" si="222"/>
      </c>
      <c r="CR59" s="94">
        <f t="shared" si="222"/>
      </c>
      <c r="CS59" s="94">
        <f t="shared" si="222"/>
      </c>
      <c r="CT59" s="94">
        <f t="shared" si="222"/>
      </c>
      <c r="CU59" s="94">
        <f t="shared" si="222"/>
      </c>
      <c r="CV59" s="94">
        <f t="shared" si="222"/>
      </c>
      <c r="CW59" s="94">
        <f t="shared" si="222"/>
      </c>
      <c r="CX59" s="94">
        <f t="shared" si="222"/>
      </c>
      <c r="CY59" s="94">
        <f t="shared" si="222"/>
      </c>
      <c r="CZ59" s="94">
        <f t="shared" si="222"/>
      </c>
      <c r="DA59" s="94">
        <f t="shared" si="222"/>
      </c>
      <c r="DB59" s="94">
        <f t="shared" si="222"/>
      </c>
      <c r="DC59" s="94">
        <f aca="true" t="shared" si="223" ref="DC59:FN59">IF(DC58="","",IF(DC58&lt;=0.8,"☆☆☆☆☆",IF(DC58&lt;=0.85,"☆☆☆☆",IF(DC58&lt;=0.9,"☆☆☆",IF(DC58&lt;=1,"☆☆",IF(DC58&lt;=1.1,"☆","-"))))))</f>
      </c>
      <c r="DD59" s="94">
        <f t="shared" si="223"/>
      </c>
      <c r="DE59" s="94">
        <f t="shared" si="223"/>
      </c>
      <c r="DF59" s="94">
        <f t="shared" si="223"/>
      </c>
      <c r="DG59" s="94">
        <f t="shared" si="223"/>
      </c>
      <c r="DH59" s="94">
        <f t="shared" si="223"/>
      </c>
      <c r="DI59" s="94">
        <f t="shared" si="223"/>
      </c>
      <c r="DJ59" s="94">
        <f t="shared" si="223"/>
      </c>
      <c r="DK59" s="94">
        <f t="shared" si="223"/>
      </c>
      <c r="DL59" s="94">
        <f t="shared" si="223"/>
      </c>
      <c r="DM59" s="94">
        <f t="shared" si="223"/>
      </c>
      <c r="DN59" s="94">
        <f t="shared" si="223"/>
      </c>
      <c r="DO59" s="94">
        <f t="shared" si="223"/>
      </c>
      <c r="DP59" s="94">
        <f t="shared" si="223"/>
      </c>
      <c r="DQ59" s="94">
        <f t="shared" si="223"/>
      </c>
      <c r="DR59" s="94">
        <f t="shared" si="223"/>
      </c>
      <c r="DS59" s="94">
        <f t="shared" si="223"/>
      </c>
      <c r="DT59" s="94">
        <f t="shared" si="223"/>
      </c>
      <c r="DU59" s="94">
        <f t="shared" si="223"/>
      </c>
      <c r="DV59" s="94">
        <f t="shared" si="223"/>
      </c>
      <c r="DW59" s="94">
        <f t="shared" si="223"/>
      </c>
      <c r="DX59" s="94">
        <f t="shared" si="223"/>
      </c>
      <c r="DY59" s="94">
        <f t="shared" si="223"/>
      </c>
      <c r="DZ59" s="94">
        <f t="shared" si="223"/>
      </c>
      <c r="EA59" s="94">
        <f t="shared" si="223"/>
      </c>
      <c r="EB59" s="94">
        <f t="shared" si="223"/>
      </c>
      <c r="EC59" s="94">
        <f t="shared" si="223"/>
      </c>
      <c r="ED59" s="94">
        <f t="shared" si="223"/>
      </c>
      <c r="EE59" s="94">
        <f t="shared" si="223"/>
      </c>
      <c r="EF59" s="94">
        <f t="shared" si="223"/>
      </c>
      <c r="EG59" s="94">
        <f t="shared" si="223"/>
      </c>
      <c r="EH59" s="94">
        <f t="shared" si="223"/>
      </c>
      <c r="EI59" s="94">
        <f t="shared" si="223"/>
      </c>
      <c r="EJ59" s="94">
        <f t="shared" si="223"/>
      </c>
      <c r="EK59" s="94">
        <f t="shared" si="223"/>
      </c>
      <c r="EL59" s="94">
        <f t="shared" si="223"/>
      </c>
      <c r="EM59" s="94">
        <f t="shared" si="223"/>
      </c>
      <c r="EN59" s="94">
        <f t="shared" si="223"/>
      </c>
      <c r="EO59" s="94">
        <f t="shared" si="223"/>
      </c>
      <c r="EP59" s="94">
        <f t="shared" si="223"/>
      </c>
      <c r="EQ59" s="94">
        <f t="shared" si="223"/>
      </c>
      <c r="ER59" s="94">
        <f t="shared" si="223"/>
      </c>
      <c r="ES59" s="94">
        <f t="shared" si="223"/>
      </c>
      <c r="ET59" s="94">
        <f t="shared" si="223"/>
      </c>
      <c r="EU59" s="94">
        <f t="shared" si="223"/>
      </c>
      <c r="EV59" s="94">
        <f t="shared" si="223"/>
      </c>
      <c r="EW59" s="94">
        <f t="shared" si="223"/>
      </c>
      <c r="EX59" s="94">
        <f t="shared" si="223"/>
      </c>
      <c r="EY59" s="94">
        <f t="shared" si="223"/>
      </c>
      <c r="EZ59" s="94">
        <f t="shared" si="223"/>
      </c>
      <c r="FA59" s="94">
        <f t="shared" si="223"/>
      </c>
      <c r="FB59" s="94">
        <f t="shared" si="223"/>
      </c>
      <c r="FC59" s="94">
        <f t="shared" si="223"/>
      </c>
      <c r="FD59" s="94">
        <f t="shared" si="223"/>
      </c>
      <c r="FE59" s="94">
        <f t="shared" si="223"/>
      </c>
      <c r="FF59" s="94">
        <f t="shared" si="223"/>
      </c>
      <c r="FG59" s="94">
        <f t="shared" si="223"/>
      </c>
      <c r="FH59" s="94">
        <f t="shared" si="223"/>
      </c>
      <c r="FI59" s="94">
        <f t="shared" si="223"/>
      </c>
      <c r="FJ59" s="94">
        <f t="shared" si="223"/>
      </c>
      <c r="FK59" s="94">
        <f t="shared" si="223"/>
      </c>
      <c r="FL59" s="94">
        <f t="shared" si="223"/>
      </c>
      <c r="FM59" s="94">
        <f t="shared" si="223"/>
      </c>
      <c r="FN59" s="94">
        <f t="shared" si="223"/>
      </c>
      <c r="FO59" s="94">
        <f aca="true" t="shared" si="224" ref="FO59:GP59">IF(FO58="","",IF(FO58&lt;=0.8,"☆☆☆☆☆",IF(FO58&lt;=0.85,"☆☆☆☆",IF(FO58&lt;=0.9,"☆☆☆",IF(FO58&lt;=1,"☆☆",IF(FO58&lt;=1.1,"☆","-"))))))</f>
      </c>
      <c r="FP59" s="94">
        <f t="shared" si="224"/>
      </c>
      <c r="FQ59" s="94">
        <f t="shared" si="224"/>
      </c>
      <c r="FR59" s="94">
        <f t="shared" si="224"/>
      </c>
      <c r="FS59" s="94">
        <f t="shared" si="224"/>
      </c>
      <c r="FT59" s="94">
        <f t="shared" si="224"/>
      </c>
      <c r="FU59" s="94">
        <f t="shared" si="224"/>
      </c>
      <c r="FV59" s="94">
        <f t="shared" si="224"/>
      </c>
      <c r="FW59" s="94">
        <f t="shared" si="224"/>
      </c>
      <c r="FX59" s="94">
        <f t="shared" si="224"/>
      </c>
      <c r="FY59" s="94">
        <f t="shared" si="224"/>
      </c>
      <c r="FZ59" s="94">
        <f t="shared" si="224"/>
      </c>
      <c r="GA59" s="94">
        <f t="shared" si="224"/>
      </c>
      <c r="GB59" s="94">
        <f t="shared" si="224"/>
      </c>
      <c r="GC59" s="94">
        <f t="shared" si="224"/>
      </c>
      <c r="GD59" s="94">
        <f t="shared" si="224"/>
      </c>
      <c r="GE59" s="94">
        <f t="shared" si="224"/>
      </c>
      <c r="GF59" s="94">
        <f t="shared" si="224"/>
      </c>
      <c r="GG59" s="94">
        <f t="shared" si="224"/>
      </c>
      <c r="GH59" s="94">
        <f t="shared" si="224"/>
      </c>
      <c r="GI59" s="94">
        <f t="shared" si="224"/>
      </c>
      <c r="GJ59" s="94">
        <f t="shared" si="224"/>
      </c>
      <c r="GK59" s="94">
        <f t="shared" si="224"/>
      </c>
      <c r="GL59" s="94">
        <f t="shared" si="224"/>
      </c>
      <c r="GM59" s="94">
        <f t="shared" si="224"/>
      </c>
      <c r="GN59" s="94">
        <f t="shared" si="224"/>
      </c>
      <c r="GO59" s="94">
        <f t="shared" si="224"/>
      </c>
      <c r="GP59" s="94">
        <f t="shared" si="224"/>
      </c>
    </row>
    <row r="60" spans="2:198" ht="12">
      <c r="B60" s="204" t="s">
        <v>143</v>
      </c>
      <c r="C60" s="205"/>
      <c r="D60" s="205"/>
      <c r="E60" s="205"/>
      <c r="F60" s="205"/>
      <c r="G60" s="157">
        <f>IF(G56="","",IF($G$23="標準入力法",AC498,IF($G$23="照明簡易計算",G56,0)))</f>
      </c>
      <c r="H60" s="22">
        <f>IF(ISERROR(ROUNDUP((H35+H37+H39+H41+H43-H50)/1000,1)),"",ROUNDUP((H35+H37+H39+H41+H43-H50)/1000,1))</f>
      </c>
      <c r="I60" s="22">
        <f aca="true" t="shared" si="225" ref="I60:O60">IF(ISERROR(ROUNDUP((I35+I37+I39+I41+I43-I50)/1000,1)),"",ROUNDUP((I35+I37+I39+I41+I43-I50)/1000,1))</f>
      </c>
      <c r="J60" s="22">
        <f t="shared" si="225"/>
      </c>
      <c r="K60" s="22">
        <f t="shared" si="225"/>
      </c>
      <c r="L60" s="22">
        <f t="shared" si="225"/>
      </c>
      <c r="M60" s="22">
        <f t="shared" si="225"/>
      </c>
      <c r="N60" s="22">
        <f t="shared" si="225"/>
      </c>
      <c r="O60" s="22">
        <f t="shared" si="225"/>
      </c>
      <c r="P60" s="22">
        <f aca="true" t="shared" si="226" ref="P60:W60">IF(ISERROR(ROUNDUP((P35+P37+P39+P41+P43-P50)/1000,1)),"",ROUNDUP((P35+P37+P39+P41+P43-P50)/1000,1))</f>
      </c>
      <c r="Q60" s="22">
        <f t="shared" si="226"/>
      </c>
      <c r="R60" s="22">
        <f>IF(ISERROR(ROUNDUP((R35+R37+R39+R41+R43-R50)/1000,1)),"",ROUNDUP((R35+R37+R39+R41+R43-R50)/1000,1))</f>
      </c>
      <c r="S60" s="22">
        <f t="shared" si="226"/>
      </c>
      <c r="T60" s="22">
        <f t="shared" si="226"/>
      </c>
      <c r="U60" s="22">
        <f t="shared" si="226"/>
      </c>
      <c r="V60" s="22">
        <f t="shared" si="226"/>
      </c>
      <c r="W60" s="22">
        <f t="shared" si="226"/>
      </c>
      <c r="X60" s="22">
        <f aca="true" t="shared" si="227" ref="X60:AG60">IF(ISERROR(ROUNDUP((X35+X37+X39+X41+X43-X50)/1000,1)),"",ROUNDUP((X35+X37+X39+X41+X43-X50)/1000,1))</f>
      </c>
      <c r="Y60" s="22">
        <f t="shared" si="227"/>
      </c>
      <c r="Z60" s="22">
        <f t="shared" si="227"/>
      </c>
      <c r="AA60" s="22">
        <f t="shared" si="227"/>
      </c>
      <c r="AB60" s="22">
        <f t="shared" si="227"/>
      </c>
      <c r="AC60" s="22">
        <f t="shared" si="227"/>
      </c>
      <c r="AD60" s="22">
        <f t="shared" si="227"/>
      </c>
      <c r="AE60" s="22">
        <f t="shared" si="227"/>
      </c>
      <c r="AF60" s="22">
        <f t="shared" si="227"/>
      </c>
      <c r="AG60" s="22">
        <f t="shared" si="227"/>
      </c>
      <c r="AH60" s="22">
        <f aca="true" t="shared" si="228" ref="AH60:AP60">IF(ISERROR(ROUNDUP((AH35+AH37+AH39+AH41+AH43-AH50)/1000,1)),"",ROUNDUP((AH35+AH37+AH39+AH41+AH43-AH50)/1000,1))</f>
      </c>
      <c r="AI60" s="22">
        <f t="shared" si="228"/>
      </c>
      <c r="AJ60" s="22">
        <f t="shared" si="228"/>
      </c>
      <c r="AK60" s="22">
        <f t="shared" si="228"/>
      </c>
      <c r="AL60" s="22">
        <f t="shared" si="228"/>
      </c>
      <c r="AM60" s="22">
        <f t="shared" si="228"/>
      </c>
      <c r="AN60" s="22">
        <f t="shared" si="228"/>
      </c>
      <c r="AO60" s="22">
        <f t="shared" si="228"/>
      </c>
      <c r="AP60" s="22">
        <f t="shared" si="228"/>
      </c>
      <c r="AQ60" s="22">
        <f aca="true" t="shared" si="229" ref="AQ60:DB60">IF(ISERROR(ROUNDUP((AQ35+AQ37+AQ39+AQ41+AQ43-AQ50)/1000,1)),"",ROUNDUP((AQ35+AQ37+AQ39+AQ41+AQ43-AQ50)/1000,1))</f>
      </c>
      <c r="AR60" s="22">
        <f t="shared" si="229"/>
      </c>
      <c r="AS60" s="22">
        <f t="shared" si="229"/>
      </c>
      <c r="AT60" s="22">
        <f t="shared" si="229"/>
      </c>
      <c r="AU60" s="22">
        <f t="shared" si="229"/>
      </c>
      <c r="AV60" s="22">
        <f t="shared" si="229"/>
      </c>
      <c r="AW60" s="22">
        <f t="shared" si="229"/>
      </c>
      <c r="AX60" s="22">
        <f t="shared" si="229"/>
      </c>
      <c r="AY60" s="22">
        <f t="shared" si="229"/>
      </c>
      <c r="AZ60" s="22">
        <f t="shared" si="229"/>
      </c>
      <c r="BA60" s="22">
        <f t="shared" si="229"/>
      </c>
      <c r="BB60" s="22">
        <f t="shared" si="229"/>
      </c>
      <c r="BC60" s="22">
        <f t="shared" si="229"/>
      </c>
      <c r="BD60" s="22">
        <f t="shared" si="229"/>
      </c>
      <c r="BE60" s="22">
        <f t="shared" si="229"/>
      </c>
      <c r="BF60" s="22">
        <f t="shared" si="229"/>
      </c>
      <c r="BG60" s="22">
        <f t="shared" si="229"/>
      </c>
      <c r="BH60" s="22">
        <f t="shared" si="229"/>
      </c>
      <c r="BI60" s="22">
        <f t="shared" si="229"/>
      </c>
      <c r="BJ60" s="22">
        <f t="shared" si="229"/>
      </c>
      <c r="BK60" s="22">
        <f t="shared" si="229"/>
      </c>
      <c r="BL60" s="22">
        <f t="shared" si="229"/>
      </c>
      <c r="BM60" s="22">
        <f t="shared" si="229"/>
      </c>
      <c r="BN60" s="22">
        <f t="shared" si="229"/>
      </c>
      <c r="BO60" s="22">
        <f t="shared" si="229"/>
      </c>
      <c r="BP60" s="22">
        <f t="shared" si="229"/>
      </c>
      <c r="BQ60" s="22">
        <f t="shared" si="229"/>
      </c>
      <c r="BR60" s="22">
        <f t="shared" si="229"/>
      </c>
      <c r="BS60" s="22">
        <f t="shared" si="229"/>
      </c>
      <c r="BT60" s="22">
        <f t="shared" si="229"/>
      </c>
      <c r="BU60" s="22">
        <f t="shared" si="229"/>
      </c>
      <c r="BV60" s="22">
        <f t="shared" si="229"/>
      </c>
      <c r="BW60" s="22">
        <f t="shared" si="229"/>
      </c>
      <c r="BX60" s="22">
        <f t="shared" si="229"/>
      </c>
      <c r="BY60" s="22">
        <f t="shared" si="229"/>
      </c>
      <c r="BZ60" s="22">
        <f t="shared" si="229"/>
      </c>
      <c r="CA60" s="22">
        <f t="shared" si="229"/>
      </c>
      <c r="CB60" s="22">
        <f t="shared" si="229"/>
      </c>
      <c r="CC60" s="22">
        <f t="shared" si="229"/>
      </c>
      <c r="CD60" s="22">
        <f t="shared" si="229"/>
      </c>
      <c r="CE60" s="22">
        <f t="shared" si="229"/>
      </c>
      <c r="CF60" s="22">
        <f t="shared" si="229"/>
      </c>
      <c r="CG60" s="22">
        <f t="shared" si="229"/>
      </c>
      <c r="CH60" s="22">
        <f t="shared" si="229"/>
      </c>
      <c r="CI60" s="22">
        <f t="shared" si="229"/>
      </c>
      <c r="CJ60" s="22">
        <f t="shared" si="229"/>
      </c>
      <c r="CK60" s="22">
        <f t="shared" si="229"/>
      </c>
      <c r="CL60" s="22">
        <f t="shared" si="229"/>
      </c>
      <c r="CM60" s="22">
        <f t="shared" si="229"/>
      </c>
      <c r="CN60" s="22">
        <f t="shared" si="229"/>
      </c>
      <c r="CO60" s="22">
        <f t="shared" si="229"/>
      </c>
      <c r="CP60" s="22">
        <f t="shared" si="229"/>
      </c>
      <c r="CQ60" s="22">
        <f t="shared" si="229"/>
      </c>
      <c r="CR60" s="22">
        <f t="shared" si="229"/>
      </c>
      <c r="CS60" s="22">
        <f t="shared" si="229"/>
      </c>
      <c r="CT60" s="22">
        <f t="shared" si="229"/>
      </c>
      <c r="CU60" s="22">
        <f t="shared" si="229"/>
      </c>
      <c r="CV60" s="22">
        <f t="shared" si="229"/>
      </c>
      <c r="CW60" s="22">
        <f t="shared" si="229"/>
      </c>
      <c r="CX60" s="22">
        <f t="shared" si="229"/>
      </c>
      <c r="CY60" s="22">
        <f t="shared" si="229"/>
      </c>
      <c r="CZ60" s="22">
        <f t="shared" si="229"/>
      </c>
      <c r="DA60" s="22">
        <f t="shared" si="229"/>
      </c>
      <c r="DB60" s="22">
        <f t="shared" si="229"/>
      </c>
      <c r="DC60" s="22">
        <f aca="true" t="shared" si="230" ref="DC60:FN60">IF(ISERROR(ROUNDUP((DC35+DC37+DC39+DC41+DC43-DC50)/1000,1)),"",ROUNDUP((DC35+DC37+DC39+DC41+DC43-DC50)/1000,1))</f>
      </c>
      <c r="DD60" s="22">
        <f t="shared" si="230"/>
      </c>
      <c r="DE60" s="22">
        <f t="shared" si="230"/>
      </c>
      <c r="DF60" s="22">
        <f t="shared" si="230"/>
      </c>
      <c r="DG60" s="22">
        <f t="shared" si="230"/>
      </c>
      <c r="DH60" s="22">
        <f t="shared" si="230"/>
      </c>
      <c r="DI60" s="22">
        <f t="shared" si="230"/>
      </c>
      <c r="DJ60" s="22">
        <f t="shared" si="230"/>
      </c>
      <c r="DK60" s="22">
        <f t="shared" si="230"/>
      </c>
      <c r="DL60" s="22">
        <f t="shared" si="230"/>
      </c>
      <c r="DM60" s="22">
        <f t="shared" si="230"/>
      </c>
      <c r="DN60" s="22">
        <f t="shared" si="230"/>
      </c>
      <c r="DO60" s="22">
        <f t="shared" si="230"/>
      </c>
      <c r="DP60" s="22">
        <f t="shared" si="230"/>
      </c>
      <c r="DQ60" s="22">
        <f t="shared" si="230"/>
      </c>
      <c r="DR60" s="22">
        <f t="shared" si="230"/>
      </c>
      <c r="DS60" s="22">
        <f t="shared" si="230"/>
      </c>
      <c r="DT60" s="22">
        <f t="shared" si="230"/>
      </c>
      <c r="DU60" s="22">
        <f t="shared" si="230"/>
      </c>
      <c r="DV60" s="22">
        <f t="shared" si="230"/>
      </c>
      <c r="DW60" s="22">
        <f t="shared" si="230"/>
      </c>
      <c r="DX60" s="22">
        <f t="shared" si="230"/>
      </c>
      <c r="DY60" s="22">
        <f t="shared" si="230"/>
      </c>
      <c r="DZ60" s="22">
        <f t="shared" si="230"/>
      </c>
      <c r="EA60" s="22">
        <f t="shared" si="230"/>
      </c>
      <c r="EB60" s="22">
        <f t="shared" si="230"/>
      </c>
      <c r="EC60" s="22">
        <f t="shared" si="230"/>
      </c>
      <c r="ED60" s="22">
        <f t="shared" si="230"/>
      </c>
      <c r="EE60" s="22">
        <f t="shared" si="230"/>
      </c>
      <c r="EF60" s="22">
        <f t="shared" si="230"/>
      </c>
      <c r="EG60" s="22">
        <f t="shared" si="230"/>
      </c>
      <c r="EH60" s="22">
        <f t="shared" si="230"/>
      </c>
      <c r="EI60" s="22">
        <f t="shared" si="230"/>
      </c>
      <c r="EJ60" s="22">
        <f t="shared" si="230"/>
      </c>
      <c r="EK60" s="22">
        <f t="shared" si="230"/>
      </c>
      <c r="EL60" s="22">
        <f t="shared" si="230"/>
      </c>
      <c r="EM60" s="22">
        <f t="shared" si="230"/>
      </c>
      <c r="EN60" s="22">
        <f t="shared" si="230"/>
      </c>
      <c r="EO60" s="22">
        <f t="shared" si="230"/>
      </c>
      <c r="EP60" s="22">
        <f t="shared" si="230"/>
      </c>
      <c r="EQ60" s="22">
        <f t="shared" si="230"/>
      </c>
      <c r="ER60" s="22">
        <f t="shared" si="230"/>
      </c>
      <c r="ES60" s="22">
        <f t="shared" si="230"/>
      </c>
      <c r="ET60" s="22">
        <f t="shared" si="230"/>
      </c>
      <c r="EU60" s="22">
        <f t="shared" si="230"/>
      </c>
      <c r="EV60" s="22">
        <f t="shared" si="230"/>
      </c>
      <c r="EW60" s="22">
        <f t="shared" si="230"/>
      </c>
      <c r="EX60" s="22">
        <f t="shared" si="230"/>
      </c>
      <c r="EY60" s="22">
        <f t="shared" si="230"/>
      </c>
      <c r="EZ60" s="22">
        <f t="shared" si="230"/>
      </c>
      <c r="FA60" s="22">
        <f t="shared" si="230"/>
      </c>
      <c r="FB60" s="22">
        <f t="shared" si="230"/>
      </c>
      <c r="FC60" s="22">
        <f t="shared" si="230"/>
      </c>
      <c r="FD60" s="22">
        <f t="shared" si="230"/>
      </c>
      <c r="FE60" s="22">
        <f t="shared" si="230"/>
      </c>
      <c r="FF60" s="22">
        <f t="shared" si="230"/>
      </c>
      <c r="FG60" s="22">
        <f t="shared" si="230"/>
      </c>
      <c r="FH60" s="22">
        <f t="shared" si="230"/>
      </c>
      <c r="FI60" s="22">
        <f t="shared" si="230"/>
      </c>
      <c r="FJ60" s="22">
        <f t="shared" si="230"/>
      </c>
      <c r="FK60" s="22">
        <f t="shared" si="230"/>
      </c>
      <c r="FL60" s="22">
        <f t="shared" si="230"/>
      </c>
      <c r="FM60" s="22">
        <f t="shared" si="230"/>
      </c>
      <c r="FN60" s="22">
        <f t="shared" si="230"/>
      </c>
      <c r="FO60" s="22">
        <f aca="true" t="shared" si="231" ref="FO60:GP60">IF(ISERROR(ROUNDUP((FO35+FO37+FO39+FO41+FO43-FO50)/1000,1)),"",ROUNDUP((FO35+FO37+FO39+FO41+FO43-FO50)/1000,1))</f>
      </c>
      <c r="FP60" s="22">
        <f t="shared" si="231"/>
      </c>
      <c r="FQ60" s="22">
        <f t="shared" si="231"/>
      </c>
      <c r="FR60" s="22">
        <f t="shared" si="231"/>
      </c>
      <c r="FS60" s="22">
        <f t="shared" si="231"/>
      </c>
      <c r="FT60" s="22">
        <f t="shared" si="231"/>
      </c>
      <c r="FU60" s="22">
        <f t="shared" si="231"/>
      </c>
      <c r="FV60" s="22">
        <f t="shared" si="231"/>
      </c>
      <c r="FW60" s="22">
        <f t="shared" si="231"/>
      </c>
      <c r="FX60" s="22">
        <f t="shared" si="231"/>
      </c>
      <c r="FY60" s="22">
        <f t="shared" si="231"/>
      </c>
      <c r="FZ60" s="22">
        <f t="shared" si="231"/>
      </c>
      <c r="GA60" s="22">
        <f t="shared" si="231"/>
      </c>
      <c r="GB60" s="22">
        <f t="shared" si="231"/>
      </c>
      <c r="GC60" s="22">
        <f t="shared" si="231"/>
      </c>
      <c r="GD60" s="22">
        <f t="shared" si="231"/>
      </c>
      <c r="GE60" s="22">
        <f t="shared" si="231"/>
      </c>
      <c r="GF60" s="22">
        <f t="shared" si="231"/>
      </c>
      <c r="GG60" s="22">
        <f t="shared" si="231"/>
      </c>
      <c r="GH60" s="22">
        <f t="shared" si="231"/>
      </c>
      <c r="GI60" s="22">
        <f t="shared" si="231"/>
      </c>
      <c r="GJ60" s="22">
        <f t="shared" si="231"/>
      </c>
      <c r="GK60" s="22">
        <f t="shared" si="231"/>
      </c>
      <c r="GL60" s="22">
        <f t="shared" si="231"/>
      </c>
      <c r="GM60" s="22">
        <f t="shared" si="231"/>
      </c>
      <c r="GN60" s="22">
        <f t="shared" si="231"/>
      </c>
      <c r="GO60" s="22">
        <f t="shared" si="231"/>
      </c>
      <c r="GP60" s="22">
        <f t="shared" si="231"/>
      </c>
    </row>
    <row r="61" spans="2:198" ht="12">
      <c r="B61" s="200" t="s">
        <v>144</v>
      </c>
      <c r="C61" s="201"/>
      <c r="D61" s="201"/>
      <c r="E61" s="201"/>
      <c r="F61" s="201"/>
      <c r="G61" s="132"/>
      <c r="H61" s="23">
        <f>IF(ISERROR(H57-H60),"",H57-H60)</f>
      </c>
      <c r="I61" s="23">
        <f aca="true" t="shared" si="232" ref="I61:O61">IF(ISERROR(I57-I60),"",I57-I60)</f>
      </c>
      <c r="J61" s="23">
        <f t="shared" si="232"/>
      </c>
      <c r="K61" s="23">
        <f t="shared" si="232"/>
      </c>
      <c r="L61" s="23">
        <f t="shared" si="232"/>
      </c>
      <c r="M61" s="23">
        <f t="shared" si="232"/>
      </c>
      <c r="N61" s="23">
        <f t="shared" si="232"/>
      </c>
      <c r="O61" s="23">
        <f t="shared" si="232"/>
      </c>
      <c r="P61" s="23">
        <f aca="true" t="shared" si="233" ref="P61:W61">IF(ISERROR(P57-P60),"",P57-P60)</f>
      </c>
      <c r="Q61" s="23">
        <f t="shared" si="233"/>
      </c>
      <c r="R61" s="23">
        <f>IF(ISERROR(R57-R60),"",R57-R60)</f>
      </c>
      <c r="S61" s="23">
        <f t="shared" si="233"/>
      </c>
      <c r="T61" s="23">
        <f t="shared" si="233"/>
      </c>
      <c r="U61" s="23">
        <f t="shared" si="233"/>
      </c>
      <c r="V61" s="23">
        <f t="shared" si="233"/>
      </c>
      <c r="W61" s="23">
        <f t="shared" si="233"/>
      </c>
      <c r="X61" s="23">
        <f aca="true" t="shared" si="234" ref="X61:AG61">IF(ISERROR(X57-X60),"",X57-X60)</f>
      </c>
      <c r="Y61" s="23">
        <f t="shared" si="234"/>
      </c>
      <c r="Z61" s="23">
        <f t="shared" si="234"/>
      </c>
      <c r="AA61" s="23">
        <f t="shared" si="234"/>
      </c>
      <c r="AB61" s="23">
        <f t="shared" si="234"/>
      </c>
      <c r="AC61" s="23">
        <f t="shared" si="234"/>
      </c>
      <c r="AD61" s="23">
        <f t="shared" si="234"/>
      </c>
      <c r="AE61" s="23">
        <f t="shared" si="234"/>
      </c>
      <c r="AF61" s="23">
        <f t="shared" si="234"/>
      </c>
      <c r="AG61" s="23">
        <f t="shared" si="234"/>
      </c>
      <c r="AH61" s="23">
        <f aca="true" t="shared" si="235" ref="AH61:AP61">IF(ISERROR(AH57-AH60),"",AH57-AH60)</f>
      </c>
      <c r="AI61" s="23">
        <f t="shared" si="235"/>
      </c>
      <c r="AJ61" s="23">
        <f t="shared" si="235"/>
      </c>
      <c r="AK61" s="23">
        <f t="shared" si="235"/>
      </c>
      <c r="AL61" s="23">
        <f t="shared" si="235"/>
      </c>
      <c r="AM61" s="23">
        <f t="shared" si="235"/>
      </c>
      <c r="AN61" s="23">
        <f t="shared" si="235"/>
      </c>
      <c r="AO61" s="23">
        <f t="shared" si="235"/>
      </c>
      <c r="AP61" s="23">
        <f t="shared" si="235"/>
      </c>
      <c r="AQ61" s="23">
        <f aca="true" t="shared" si="236" ref="AQ61:DB61">IF(ISERROR(AQ57-AQ60),"",AQ57-AQ60)</f>
      </c>
      <c r="AR61" s="23">
        <f t="shared" si="236"/>
      </c>
      <c r="AS61" s="23">
        <f t="shared" si="236"/>
      </c>
      <c r="AT61" s="23">
        <f t="shared" si="236"/>
      </c>
      <c r="AU61" s="23">
        <f t="shared" si="236"/>
      </c>
      <c r="AV61" s="23">
        <f t="shared" si="236"/>
      </c>
      <c r="AW61" s="23">
        <f t="shared" si="236"/>
      </c>
      <c r="AX61" s="23">
        <f t="shared" si="236"/>
      </c>
      <c r="AY61" s="23">
        <f t="shared" si="236"/>
      </c>
      <c r="AZ61" s="23">
        <f t="shared" si="236"/>
      </c>
      <c r="BA61" s="23">
        <f t="shared" si="236"/>
      </c>
      <c r="BB61" s="23">
        <f t="shared" si="236"/>
      </c>
      <c r="BC61" s="23">
        <f t="shared" si="236"/>
      </c>
      <c r="BD61" s="23">
        <f t="shared" si="236"/>
      </c>
      <c r="BE61" s="23">
        <f t="shared" si="236"/>
      </c>
      <c r="BF61" s="23">
        <f t="shared" si="236"/>
      </c>
      <c r="BG61" s="23">
        <f t="shared" si="236"/>
      </c>
      <c r="BH61" s="23">
        <f t="shared" si="236"/>
      </c>
      <c r="BI61" s="23">
        <f t="shared" si="236"/>
      </c>
      <c r="BJ61" s="23">
        <f t="shared" si="236"/>
      </c>
      <c r="BK61" s="23">
        <f t="shared" si="236"/>
      </c>
      <c r="BL61" s="23">
        <f t="shared" si="236"/>
      </c>
      <c r="BM61" s="23">
        <f t="shared" si="236"/>
      </c>
      <c r="BN61" s="23">
        <f t="shared" si="236"/>
      </c>
      <c r="BO61" s="23">
        <f t="shared" si="236"/>
      </c>
      <c r="BP61" s="23">
        <f t="shared" si="236"/>
      </c>
      <c r="BQ61" s="23">
        <f t="shared" si="236"/>
      </c>
      <c r="BR61" s="23">
        <f t="shared" si="236"/>
      </c>
      <c r="BS61" s="23">
        <f t="shared" si="236"/>
      </c>
      <c r="BT61" s="23">
        <f t="shared" si="236"/>
      </c>
      <c r="BU61" s="23">
        <f t="shared" si="236"/>
      </c>
      <c r="BV61" s="23">
        <f t="shared" si="236"/>
      </c>
      <c r="BW61" s="23">
        <f t="shared" si="236"/>
      </c>
      <c r="BX61" s="23">
        <f t="shared" si="236"/>
      </c>
      <c r="BY61" s="23">
        <f t="shared" si="236"/>
      </c>
      <c r="BZ61" s="23">
        <f t="shared" si="236"/>
      </c>
      <c r="CA61" s="23">
        <f t="shared" si="236"/>
      </c>
      <c r="CB61" s="23">
        <f t="shared" si="236"/>
      </c>
      <c r="CC61" s="23">
        <f t="shared" si="236"/>
      </c>
      <c r="CD61" s="23">
        <f t="shared" si="236"/>
      </c>
      <c r="CE61" s="23">
        <f t="shared" si="236"/>
      </c>
      <c r="CF61" s="23">
        <f t="shared" si="236"/>
      </c>
      <c r="CG61" s="23">
        <f t="shared" si="236"/>
      </c>
      <c r="CH61" s="23">
        <f t="shared" si="236"/>
      </c>
      <c r="CI61" s="23">
        <f t="shared" si="236"/>
      </c>
      <c r="CJ61" s="23">
        <f t="shared" si="236"/>
      </c>
      <c r="CK61" s="23">
        <f t="shared" si="236"/>
      </c>
      <c r="CL61" s="23">
        <f t="shared" si="236"/>
      </c>
      <c r="CM61" s="23">
        <f t="shared" si="236"/>
      </c>
      <c r="CN61" s="23">
        <f t="shared" si="236"/>
      </c>
      <c r="CO61" s="23">
        <f t="shared" si="236"/>
      </c>
      <c r="CP61" s="23">
        <f t="shared" si="236"/>
      </c>
      <c r="CQ61" s="23">
        <f t="shared" si="236"/>
      </c>
      <c r="CR61" s="23">
        <f t="shared" si="236"/>
      </c>
      <c r="CS61" s="23">
        <f t="shared" si="236"/>
      </c>
      <c r="CT61" s="23">
        <f t="shared" si="236"/>
      </c>
      <c r="CU61" s="23">
        <f t="shared" si="236"/>
      </c>
      <c r="CV61" s="23">
        <f t="shared" si="236"/>
      </c>
      <c r="CW61" s="23">
        <f t="shared" si="236"/>
      </c>
      <c r="CX61" s="23">
        <f t="shared" si="236"/>
      </c>
      <c r="CY61" s="23">
        <f t="shared" si="236"/>
      </c>
      <c r="CZ61" s="23">
        <f t="shared" si="236"/>
      </c>
      <c r="DA61" s="23">
        <f t="shared" si="236"/>
      </c>
      <c r="DB61" s="23">
        <f t="shared" si="236"/>
      </c>
      <c r="DC61" s="23">
        <f aca="true" t="shared" si="237" ref="DC61:FN61">IF(ISERROR(DC57-DC60),"",DC57-DC60)</f>
      </c>
      <c r="DD61" s="23">
        <f t="shared" si="237"/>
      </c>
      <c r="DE61" s="23">
        <f t="shared" si="237"/>
      </c>
      <c r="DF61" s="23">
        <f t="shared" si="237"/>
      </c>
      <c r="DG61" s="23">
        <f t="shared" si="237"/>
      </c>
      <c r="DH61" s="23">
        <f t="shared" si="237"/>
      </c>
      <c r="DI61" s="23">
        <f t="shared" si="237"/>
      </c>
      <c r="DJ61" s="23">
        <f t="shared" si="237"/>
      </c>
      <c r="DK61" s="23">
        <f t="shared" si="237"/>
      </c>
      <c r="DL61" s="23">
        <f t="shared" si="237"/>
      </c>
      <c r="DM61" s="23">
        <f t="shared" si="237"/>
      </c>
      <c r="DN61" s="23">
        <f t="shared" si="237"/>
      </c>
      <c r="DO61" s="23">
        <f t="shared" si="237"/>
      </c>
      <c r="DP61" s="23">
        <f t="shared" si="237"/>
      </c>
      <c r="DQ61" s="23">
        <f t="shared" si="237"/>
      </c>
      <c r="DR61" s="23">
        <f t="shared" si="237"/>
      </c>
      <c r="DS61" s="23">
        <f t="shared" si="237"/>
      </c>
      <c r="DT61" s="23">
        <f t="shared" si="237"/>
      </c>
      <c r="DU61" s="23">
        <f t="shared" si="237"/>
      </c>
      <c r="DV61" s="23">
        <f t="shared" si="237"/>
      </c>
      <c r="DW61" s="23">
        <f t="shared" si="237"/>
      </c>
      <c r="DX61" s="23">
        <f t="shared" si="237"/>
      </c>
      <c r="DY61" s="23">
        <f t="shared" si="237"/>
      </c>
      <c r="DZ61" s="23">
        <f t="shared" si="237"/>
      </c>
      <c r="EA61" s="23">
        <f t="shared" si="237"/>
      </c>
      <c r="EB61" s="23">
        <f t="shared" si="237"/>
      </c>
      <c r="EC61" s="23">
        <f t="shared" si="237"/>
      </c>
      <c r="ED61" s="23">
        <f t="shared" si="237"/>
      </c>
      <c r="EE61" s="23">
        <f t="shared" si="237"/>
      </c>
      <c r="EF61" s="23">
        <f t="shared" si="237"/>
      </c>
      <c r="EG61" s="23">
        <f t="shared" si="237"/>
      </c>
      <c r="EH61" s="23">
        <f t="shared" si="237"/>
      </c>
      <c r="EI61" s="23">
        <f t="shared" si="237"/>
      </c>
      <c r="EJ61" s="23">
        <f t="shared" si="237"/>
      </c>
      <c r="EK61" s="23">
        <f t="shared" si="237"/>
      </c>
      <c r="EL61" s="23">
        <f t="shared" si="237"/>
      </c>
      <c r="EM61" s="23">
        <f t="shared" si="237"/>
      </c>
      <c r="EN61" s="23">
        <f t="shared" si="237"/>
      </c>
      <c r="EO61" s="23">
        <f t="shared" si="237"/>
      </c>
      <c r="EP61" s="23">
        <f t="shared" si="237"/>
      </c>
      <c r="EQ61" s="23">
        <f t="shared" si="237"/>
      </c>
      <c r="ER61" s="23">
        <f t="shared" si="237"/>
      </c>
      <c r="ES61" s="23">
        <f t="shared" si="237"/>
      </c>
      <c r="ET61" s="23">
        <f t="shared" si="237"/>
      </c>
      <c r="EU61" s="23">
        <f t="shared" si="237"/>
      </c>
      <c r="EV61" s="23">
        <f t="shared" si="237"/>
      </c>
      <c r="EW61" s="23">
        <f t="shared" si="237"/>
      </c>
      <c r="EX61" s="23">
        <f t="shared" si="237"/>
      </c>
      <c r="EY61" s="23">
        <f t="shared" si="237"/>
      </c>
      <c r="EZ61" s="23">
        <f t="shared" si="237"/>
      </c>
      <c r="FA61" s="23">
        <f t="shared" si="237"/>
      </c>
      <c r="FB61" s="23">
        <f t="shared" si="237"/>
      </c>
      <c r="FC61" s="23">
        <f t="shared" si="237"/>
      </c>
      <c r="FD61" s="23">
        <f t="shared" si="237"/>
      </c>
      <c r="FE61" s="23">
        <f t="shared" si="237"/>
      </c>
      <c r="FF61" s="23">
        <f t="shared" si="237"/>
      </c>
      <c r="FG61" s="23">
        <f t="shared" si="237"/>
      </c>
      <c r="FH61" s="23">
        <f t="shared" si="237"/>
      </c>
      <c r="FI61" s="23">
        <f t="shared" si="237"/>
      </c>
      <c r="FJ61" s="23">
        <f t="shared" si="237"/>
      </c>
      <c r="FK61" s="23">
        <f t="shared" si="237"/>
      </c>
      <c r="FL61" s="23">
        <f t="shared" si="237"/>
      </c>
      <c r="FM61" s="23">
        <f t="shared" si="237"/>
      </c>
      <c r="FN61" s="23">
        <f t="shared" si="237"/>
      </c>
      <c r="FO61" s="23">
        <f aca="true" t="shared" si="238" ref="FO61:GP61">IF(ISERROR(FO57-FO60),"",FO57-FO60)</f>
      </c>
      <c r="FP61" s="23">
        <f t="shared" si="238"/>
      </c>
      <c r="FQ61" s="23">
        <f t="shared" si="238"/>
      </c>
      <c r="FR61" s="23">
        <f t="shared" si="238"/>
      </c>
      <c r="FS61" s="23">
        <f t="shared" si="238"/>
      </c>
      <c r="FT61" s="23">
        <f t="shared" si="238"/>
      </c>
      <c r="FU61" s="23">
        <f t="shared" si="238"/>
      </c>
      <c r="FV61" s="23">
        <f t="shared" si="238"/>
      </c>
      <c r="FW61" s="23">
        <f t="shared" si="238"/>
      </c>
      <c r="FX61" s="23">
        <f t="shared" si="238"/>
      </c>
      <c r="FY61" s="23">
        <f t="shared" si="238"/>
      </c>
      <c r="FZ61" s="23">
        <f t="shared" si="238"/>
      </c>
      <c r="GA61" s="23">
        <f t="shared" si="238"/>
      </c>
      <c r="GB61" s="23">
        <f t="shared" si="238"/>
      </c>
      <c r="GC61" s="23">
        <f t="shared" si="238"/>
      </c>
      <c r="GD61" s="23">
        <f t="shared" si="238"/>
      </c>
      <c r="GE61" s="23">
        <f t="shared" si="238"/>
      </c>
      <c r="GF61" s="23">
        <f t="shared" si="238"/>
      </c>
      <c r="GG61" s="23">
        <f t="shared" si="238"/>
      </c>
      <c r="GH61" s="23">
        <f t="shared" si="238"/>
      </c>
      <c r="GI61" s="23">
        <f t="shared" si="238"/>
      </c>
      <c r="GJ61" s="23">
        <f t="shared" si="238"/>
      </c>
      <c r="GK61" s="23">
        <f t="shared" si="238"/>
      </c>
      <c r="GL61" s="23">
        <f t="shared" si="238"/>
      </c>
      <c r="GM61" s="23">
        <f t="shared" si="238"/>
      </c>
      <c r="GN61" s="23">
        <f t="shared" si="238"/>
      </c>
      <c r="GO61" s="23">
        <f t="shared" si="238"/>
      </c>
      <c r="GP61" s="23">
        <f t="shared" si="238"/>
      </c>
    </row>
    <row r="62" spans="2:198" ht="12">
      <c r="B62" s="202" t="s">
        <v>22</v>
      </c>
      <c r="C62" s="203"/>
      <c r="D62" s="203"/>
      <c r="E62" s="203"/>
      <c r="F62" s="203"/>
      <c r="G62" s="133"/>
      <c r="H62" s="24">
        <f>IF(ISERROR(H61/H57),"",ROUNDDOWN(H61/H57*100,0))</f>
      </c>
      <c r="I62" s="24">
        <f aca="true" t="shared" si="239" ref="I62:O62">IF(ISERROR(I61/I57),"",ROUNDDOWN(I61/I57*100,0))</f>
      </c>
      <c r="J62" s="24">
        <f t="shared" si="239"/>
      </c>
      <c r="K62" s="24">
        <f t="shared" si="239"/>
      </c>
      <c r="L62" s="24">
        <f t="shared" si="239"/>
      </c>
      <c r="M62" s="24">
        <f t="shared" si="239"/>
      </c>
      <c r="N62" s="24">
        <f t="shared" si="239"/>
      </c>
      <c r="O62" s="24">
        <f t="shared" si="239"/>
      </c>
      <c r="P62" s="24">
        <f aca="true" t="shared" si="240" ref="P62:W62">IF(ISERROR(P61/P57),"",ROUNDDOWN(P61/P57*100,0))</f>
      </c>
      <c r="Q62" s="24">
        <f t="shared" si="240"/>
      </c>
      <c r="R62" s="24">
        <f>IF(ISERROR(R61/R57),"",ROUNDDOWN(R61/R57*100,0))</f>
      </c>
      <c r="S62" s="24">
        <f t="shared" si="240"/>
      </c>
      <c r="T62" s="24">
        <f t="shared" si="240"/>
      </c>
      <c r="U62" s="24">
        <f t="shared" si="240"/>
      </c>
      <c r="V62" s="24">
        <f t="shared" si="240"/>
      </c>
      <c r="W62" s="24">
        <f t="shared" si="240"/>
      </c>
      <c r="X62" s="24">
        <f aca="true" t="shared" si="241" ref="X62:AG62">IF(ISERROR(X61/X57),"",ROUNDDOWN(X61/X57*100,0))</f>
      </c>
      <c r="Y62" s="24">
        <f t="shared" si="241"/>
      </c>
      <c r="Z62" s="24">
        <f t="shared" si="241"/>
      </c>
      <c r="AA62" s="24">
        <f t="shared" si="241"/>
      </c>
      <c r="AB62" s="24">
        <f t="shared" si="241"/>
      </c>
      <c r="AC62" s="24">
        <f t="shared" si="241"/>
      </c>
      <c r="AD62" s="24">
        <f t="shared" si="241"/>
      </c>
      <c r="AE62" s="24">
        <f t="shared" si="241"/>
      </c>
      <c r="AF62" s="24">
        <f t="shared" si="241"/>
      </c>
      <c r="AG62" s="24">
        <f t="shared" si="241"/>
      </c>
      <c r="AH62" s="24">
        <f aca="true" t="shared" si="242" ref="AH62:AP62">IF(ISERROR(AH61/AH57),"",ROUNDDOWN(AH61/AH57*100,0))</f>
      </c>
      <c r="AI62" s="24">
        <f t="shared" si="242"/>
      </c>
      <c r="AJ62" s="24">
        <f t="shared" si="242"/>
      </c>
      <c r="AK62" s="24">
        <f t="shared" si="242"/>
      </c>
      <c r="AL62" s="24">
        <f t="shared" si="242"/>
      </c>
      <c r="AM62" s="24">
        <f t="shared" si="242"/>
      </c>
      <c r="AN62" s="24">
        <f t="shared" si="242"/>
      </c>
      <c r="AO62" s="24">
        <f t="shared" si="242"/>
      </c>
      <c r="AP62" s="24">
        <f t="shared" si="242"/>
      </c>
      <c r="AQ62" s="24">
        <f aca="true" t="shared" si="243" ref="AQ62:DB62">IF(ISERROR(AQ61/AQ57),"",ROUNDDOWN(AQ61/AQ57*100,0))</f>
      </c>
      <c r="AR62" s="24">
        <f t="shared" si="243"/>
      </c>
      <c r="AS62" s="24">
        <f t="shared" si="243"/>
      </c>
      <c r="AT62" s="24">
        <f t="shared" si="243"/>
      </c>
      <c r="AU62" s="24">
        <f t="shared" si="243"/>
      </c>
      <c r="AV62" s="24">
        <f t="shared" si="243"/>
      </c>
      <c r="AW62" s="24">
        <f t="shared" si="243"/>
      </c>
      <c r="AX62" s="24">
        <f t="shared" si="243"/>
      </c>
      <c r="AY62" s="24">
        <f t="shared" si="243"/>
      </c>
      <c r="AZ62" s="24">
        <f t="shared" si="243"/>
      </c>
      <c r="BA62" s="24">
        <f t="shared" si="243"/>
      </c>
      <c r="BB62" s="24">
        <f t="shared" si="243"/>
      </c>
      <c r="BC62" s="24">
        <f t="shared" si="243"/>
      </c>
      <c r="BD62" s="24">
        <f t="shared" si="243"/>
      </c>
      <c r="BE62" s="24">
        <f t="shared" si="243"/>
      </c>
      <c r="BF62" s="24">
        <f t="shared" si="243"/>
      </c>
      <c r="BG62" s="24">
        <f t="shared" si="243"/>
      </c>
      <c r="BH62" s="24">
        <f t="shared" si="243"/>
      </c>
      <c r="BI62" s="24">
        <f t="shared" si="243"/>
      </c>
      <c r="BJ62" s="24">
        <f t="shared" si="243"/>
      </c>
      <c r="BK62" s="24">
        <f t="shared" si="243"/>
      </c>
      <c r="BL62" s="24">
        <f t="shared" si="243"/>
      </c>
      <c r="BM62" s="24">
        <f t="shared" si="243"/>
      </c>
      <c r="BN62" s="24">
        <f t="shared" si="243"/>
      </c>
      <c r="BO62" s="24">
        <f t="shared" si="243"/>
      </c>
      <c r="BP62" s="24">
        <f t="shared" si="243"/>
      </c>
      <c r="BQ62" s="24">
        <f t="shared" si="243"/>
      </c>
      <c r="BR62" s="24">
        <f t="shared" si="243"/>
      </c>
      <c r="BS62" s="24">
        <f t="shared" si="243"/>
      </c>
      <c r="BT62" s="24">
        <f t="shared" si="243"/>
      </c>
      <c r="BU62" s="24">
        <f t="shared" si="243"/>
      </c>
      <c r="BV62" s="24">
        <f t="shared" si="243"/>
      </c>
      <c r="BW62" s="24">
        <f t="shared" si="243"/>
      </c>
      <c r="BX62" s="24">
        <f t="shared" si="243"/>
      </c>
      <c r="BY62" s="24">
        <f t="shared" si="243"/>
      </c>
      <c r="BZ62" s="24">
        <f t="shared" si="243"/>
      </c>
      <c r="CA62" s="24">
        <f t="shared" si="243"/>
      </c>
      <c r="CB62" s="24">
        <f t="shared" si="243"/>
      </c>
      <c r="CC62" s="24">
        <f t="shared" si="243"/>
      </c>
      <c r="CD62" s="24">
        <f t="shared" si="243"/>
      </c>
      <c r="CE62" s="24">
        <f t="shared" si="243"/>
      </c>
      <c r="CF62" s="24">
        <f t="shared" si="243"/>
      </c>
      <c r="CG62" s="24">
        <f t="shared" si="243"/>
      </c>
      <c r="CH62" s="24">
        <f t="shared" si="243"/>
      </c>
      <c r="CI62" s="24">
        <f t="shared" si="243"/>
      </c>
      <c r="CJ62" s="24">
        <f t="shared" si="243"/>
      </c>
      <c r="CK62" s="24">
        <f t="shared" si="243"/>
      </c>
      <c r="CL62" s="24">
        <f t="shared" si="243"/>
      </c>
      <c r="CM62" s="24">
        <f t="shared" si="243"/>
      </c>
      <c r="CN62" s="24">
        <f t="shared" si="243"/>
      </c>
      <c r="CO62" s="24">
        <f t="shared" si="243"/>
      </c>
      <c r="CP62" s="24">
        <f t="shared" si="243"/>
      </c>
      <c r="CQ62" s="24">
        <f t="shared" si="243"/>
      </c>
      <c r="CR62" s="24">
        <f t="shared" si="243"/>
      </c>
      <c r="CS62" s="24">
        <f t="shared" si="243"/>
      </c>
      <c r="CT62" s="24">
        <f t="shared" si="243"/>
      </c>
      <c r="CU62" s="24">
        <f t="shared" si="243"/>
      </c>
      <c r="CV62" s="24">
        <f t="shared" si="243"/>
      </c>
      <c r="CW62" s="24">
        <f t="shared" si="243"/>
      </c>
      <c r="CX62" s="24">
        <f t="shared" si="243"/>
      </c>
      <c r="CY62" s="24">
        <f t="shared" si="243"/>
      </c>
      <c r="CZ62" s="24">
        <f t="shared" si="243"/>
      </c>
      <c r="DA62" s="24">
        <f t="shared" si="243"/>
      </c>
      <c r="DB62" s="24">
        <f t="shared" si="243"/>
      </c>
      <c r="DC62" s="24">
        <f aca="true" t="shared" si="244" ref="DC62:FN62">IF(ISERROR(DC61/DC57),"",ROUNDDOWN(DC61/DC57*100,0))</f>
      </c>
      <c r="DD62" s="24">
        <f t="shared" si="244"/>
      </c>
      <c r="DE62" s="24">
        <f t="shared" si="244"/>
      </c>
      <c r="DF62" s="24">
        <f t="shared" si="244"/>
      </c>
      <c r="DG62" s="24">
        <f t="shared" si="244"/>
      </c>
      <c r="DH62" s="24">
        <f t="shared" si="244"/>
      </c>
      <c r="DI62" s="24">
        <f t="shared" si="244"/>
      </c>
      <c r="DJ62" s="24">
        <f t="shared" si="244"/>
      </c>
      <c r="DK62" s="24">
        <f t="shared" si="244"/>
      </c>
      <c r="DL62" s="24">
        <f t="shared" si="244"/>
      </c>
      <c r="DM62" s="24">
        <f t="shared" si="244"/>
      </c>
      <c r="DN62" s="24">
        <f t="shared" si="244"/>
      </c>
      <c r="DO62" s="24">
        <f t="shared" si="244"/>
      </c>
      <c r="DP62" s="24">
        <f t="shared" si="244"/>
      </c>
      <c r="DQ62" s="24">
        <f t="shared" si="244"/>
      </c>
      <c r="DR62" s="24">
        <f t="shared" si="244"/>
      </c>
      <c r="DS62" s="24">
        <f t="shared" si="244"/>
      </c>
      <c r="DT62" s="24">
        <f t="shared" si="244"/>
      </c>
      <c r="DU62" s="24">
        <f t="shared" si="244"/>
      </c>
      <c r="DV62" s="24">
        <f t="shared" si="244"/>
      </c>
      <c r="DW62" s="24">
        <f t="shared" si="244"/>
      </c>
      <c r="DX62" s="24">
        <f t="shared" si="244"/>
      </c>
      <c r="DY62" s="24">
        <f t="shared" si="244"/>
      </c>
      <c r="DZ62" s="24">
        <f t="shared" si="244"/>
      </c>
      <c r="EA62" s="24">
        <f t="shared" si="244"/>
      </c>
      <c r="EB62" s="24">
        <f t="shared" si="244"/>
      </c>
      <c r="EC62" s="24">
        <f t="shared" si="244"/>
      </c>
      <c r="ED62" s="24">
        <f t="shared" si="244"/>
      </c>
      <c r="EE62" s="24">
        <f t="shared" si="244"/>
      </c>
      <c r="EF62" s="24">
        <f t="shared" si="244"/>
      </c>
      <c r="EG62" s="24">
        <f t="shared" si="244"/>
      </c>
      <c r="EH62" s="24">
        <f t="shared" si="244"/>
      </c>
      <c r="EI62" s="24">
        <f t="shared" si="244"/>
      </c>
      <c r="EJ62" s="24">
        <f t="shared" si="244"/>
      </c>
      <c r="EK62" s="24">
        <f t="shared" si="244"/>
      </c>
      <c r="EL62" s="24">
        <f t="shared" si="244"/>
      </c>
      <c r="EM62" s="24">
        <f t="shared" si="244"/>
      </c>
      <c r="EN62" s="24">
        <f t="shared" si="244"/>
      </c>
      <c r="EO62" s="24">
        <f t="shared" si="244"/>
      </c>
      <c r="EP62" s="24">
        <f t="shared" si="244"/>
      </c>
      <c r="EQ62" s="24">
        <f t="shared" si="244"/>
      </c>
      <c r="ER62" s="24">
        <f t="shared" si="244"/>
      </c>
      <c r="ES62" s="24">
        <f t="shared" si="244"/>
      </c>
      <c r="ET62" s="24">
        <f t="shared" si="244"/>
      </c>
      <c r="EU62" s="24">
        <f t="shared" si="244"/>
      </c>
      <c r="EV62" s="24">
        <f t="shared" si="244"/>
      </c>
      <c r="EW62" s="24">
        <f t="shared" si="244"/>
      </c>
      <c r="EX62" s="24">
        <f t="shared" si="244"/>
      </c>
      <c r="EY62" s="24">
        <f t="shared" si="244"/>
      </c>
      <c r="EZ62" s="24">
        <f t="shared" si="244"/>
      </c>
      <c r="FA62" s="24">
        <f t="shared" si="244"/>
      </c>
      <c r="FB62" s="24">
        <f t="shared" si="244"/>
      </c>
      <c r="FC62" s="24">
        <f t="shared" si="244"/>
      </c>
      <c r="FD62" s="24">
        <f t="shared" si="244"/>
      </c>
      <c r="FE62" s="24">
        <f t="shared" si="244"/>
      </c>
      <c r="FF62" s="24">
        <f t="shared" si="244"/>
      </c>
      <c r="FG62" s="24">
        <f t="shared" si="244"/>
      </c>
      <c r="FH62" s="24">
        <f t="shared" si="244"/>
      </c>
      <c r="FI62" s="24">
        <f t="shared" si="244"/>
      </c>
      <c r="FJ62" s="24">
        <f t="shared" si="244"/>
      </c>
      <c r="FK62" s="24">
        <f t="shared" si="244"/>
      </c>
      <c r="FL62" s="24">
        <f t="shared" si="244"/>
      </c>
      <c r="FM62" s="24">
        <f t="shared" si="244"/>
      </c>
      <c r="FN62" s="24">
        <f t="shared" si="244"/>
      </c>
      <c r="FO62" s="24">
        <f aca="true" t="shared" si="245" ref="FO62:GP62">IF(ISERROR(FO61/FO57),"",ROUNDDOWN(FO61/FO57*100,0))</f>
      </c>
      <c r="FP62" s="24">
        <f t="shared" si="245"/>
      </c>
      <c r="FQ62" s="24">
        <f t="shared" si="245"/>
      </c>
      <c r="FR62" s="24">
        <f t="shared" si="245"/>
      </c>
      <c r="FS62" s="24">
        <f t="shared" si="245"/>
      </c>
      <c r="FT62" s="24">
        <f t="shared" si="245"/>
      </c>
      <c r="FU62" s="24">
        <f t="shared" si="245"/>
      </c>
      <c r="FV62" s="24">
        <f t="shared" si="245"/>
      </c>
      <c r="FW62" s="24">
        <f t="shared" si="245"/>
      </c>
      <c r="FX62" s="24">
        <f t="shared" si="245"/>
      </c>
      <c r="FY62" s="24">
        <f t="shared" si="245"/>
      </c>
      <c r="FZ62" s="24">
        <f t="shared" si="245"/>
      </c>
      <c r="GA62" s="24">
        <f t="shared" si="245"/>
      </c>
      <c r="GB62" s="24">
        <f t="shared" si="245"/>
      </c>
      <c r="GC62" s="24">
        <f t="shared" si="245"/>
      </c>
      <c r="GD62" s="24">
        <f t="shared" si="245"/>
      </c>
      <c r="GE62" s="24">
        <f t="shared" si="245"/>
      </c>
      <c r="GF62" s="24">
        <f t="shared" si="245"/>
      </c>
      <c r="GG62" s="24">
        <f t="shared" si="245"/>
      </c>
      <c r="GH62" s="24">
        <f t="shared" si="245"/>
      </c>
      <c r="GI62" s="24">
        <f t="shared" si="245"/>
      </c>
      <c r="GJ62" s="24">
        <f t="shared" si="245"/>
      </c>
      <c r="GK62" s="24">
        <f t="shared" si="245"/>
      </c>
      <c r="GL62" s="24">
        <f t="shared" si="245"/>
      </c>
      <c r="GM62" s="24">
        <f t="shared" si="245"/>
      </c>
      <c r="GN62" s="24">
        <f t="shared" si="245"/>
      </c>
      <c r="GO62" s="24">
        <f t="shared" si="245"/>
      </c>
      <c r="GP62" s="24">
        <f t="shared" si="245"/>
      </c>
    </row>
    <row r="63" spans="2:198" ht="12">
      <c r="B63" s="204" t="s">
        <v>145</v>
      </c>
      <c r="C63" s="205"/>
      <c r="D63" s="205"/>
      <c r="E63" s="205"/>
      <c r="F63" s="205"/>
      <c r="G63" s="157">
        <f>IF(G56="","",IF($G$23="標準入力法",AC499,IF($G$23="照明簡易計算",G56,0)))</f>
      </c>
      <c r="H63" s="22">
        <f>IF(ISERROR(ROUNDUP((H35+H37+H39+H41+H43-H50-H52)/1000,1)),"",IF((H35+H37+H39+H41+H43-H50-H52)&lt;0,ROUNDDOWN((H35+H37+H39+H41+H43-H50-H52)/1000,1),ROUNDUP((H35+H37+H39+H41+H43-H50-H52)/1000,1)))</f>
      </c>
      <c r="I63" s="22">
        <f aca="true" t="shared" si="246" ref="I63:O63">IF(ISERROR(ROUNDUP((I35+I37+I39+I41+I43-I50-I52)/1000,1)),"",IF((I35+I37+I39+I41+I43-I50-I52)&lt;0,ROUNDDOWN((I35+I37+I39+I41+I43-I50-I52)/1000,1),ROUNDUP((I35+I37+I39+I41+I43-I50-I52)/1000,1)))</f>
      </c>
      <c r="J63" s="22">
        <f t="shared" si="246"/>
      </c>
      <c r="K63" s="22">
        <f t="shared" si="246"/>
      </c>
      <c r="L63" s="22">
        <f t="shared" si="246"/>
      </c>
      <c r="M63" s="22">
        <f t="shared" si="246"/>
      </c>
      <c r="N63" s="22">
        <f t="shared" si="246"/>
      </c>
      <c r="O63" s="22">
        <f t="shared" si="246"/>
      </c>
      <c r="P63" s="22">
        <f aca="true" t="shared" si="247" ref="P63:W63">IF(ISERROR(ROUNDUP((P35+P37+P39+P41+P43-P50-P52)/1000,1)),"",IF((P35+P37+P39+P41+P43-P50-P52)&lt;0,ROUNDDOWN((P35+P37+P39+P41+P43-P50-P52)/1000,1),ROUNDUP((P35+P37+P39+P41+P43-P50-P52)/1000,1)))</f>
      </c>
      <c r="Q63" s="22">
        <f t="shared" si="247"/>
      </c>
      <c r="R63" s="22">
        <f>IF(ISERROR(ROUNDUP((R35+R37+R39+R41+R43-R50-R52)/1000,1)),"",IF((R35+R37+R39+R41+R43-R50-R52)&lt;0,ROUNDDOWN((R35+R37+R39+R41+R43-R50-R52)/1000,1),ROUNDUP((R35+R37+R39+R41+R43-R50-R52)/1000,1)))</f>
      </c>
      <c r="S63" s="22">
        <f t="shared" si="247"/>
      </c>
      <c r="T63" s="22">
        <f t="shared" si="247"/>
      </c>
      <c r="U63" s="22">
        <f t="shared" si="247"/>
      </c>
      <c r="V63" s="22">
        <f t="shared" si="247"/>
      </c>
      <c r="W63" s="22">
        <f t="shared" si="247"/>
      </c>
      <c r="X63" s="22">
        <f aca="true" t="shared" si="248" ref="X63:AG63">IF(ISERROR(ROUNDUP((X35+X37+X39+X41+X43-X50-X52)/1000,1)),"",IF((X35+X37+X39+X41+X43-X50-X52)&lt;0,ROUNDDOWN((X35+X37+X39+X41+X43-X50-X52)/1000,1),ROUNDUP((X35+X37+X39+X41+X43-X50-X52)/1000,1)))</f>
      </c>
      <c r="Y63" s="22">
        <f t="shared" si="248"/>
      </c>
      <c r="Z63" s="22">
        <f t="shared" si="248"/>
      </c>
      <c r="AA63" s="22">
        <f t="shared" si="248"/>
      </c>
      <c r="AB63" s="22">
        <f t="shared" si="248"/>
      </c>
      <c r="AC63" s="22">
        <f t="shared" si="248"/>
      </c>
      <c r="AD63" s="22">
        <f t="shared" si="248"/>
      </c>
      <c r="AE63" s="22">
        <f t="shared" si="248"/>
      </c>
      <c r="AF63" s="22">
        <f t="shared" si="248"/>
      </c>
      <c r="AG63" s="22">
        <f t="shared" si="248"/>
      </c>
      <c r="AH63" s="22">
        <f aca="true" t="shared" si="249" ref="AH63:AP63">IF(ISERROR(ROUNDUP((AH35+AH37+AH39+AH41+AH43-AH50-AH52)/1000,1)),"",IF((AH35+AH37+AH39+AH41+AH43-AH50-AH52)&lt;0,ROUNDDOWN((AH35+AH37+AH39+AH41+AH43-AH50-AH52)/1000,1),ROUNDUP((AH35+AH37+AH39+AH41+AH43-AH50-AH52)/1000,1)))</f>
      </c>
      <c r="AI63" s="22">
        <f t="shared" si="249"/>
      </c>
      <c r="AJ63" s="22">
        <f t="shared" si="249"/>
      </c>
      <c r="AK63" s="22">
        <f t="shared" si="249"/>
      </c>
      <c r="AL63" s="22">
        <f t="shared" si="249"/>
      </c>
      <c r="AM63" s="22">
        <f t="shared" si="249"/>
      </c>
      <c r="AN63" s="22">
        <f t="shared" si="249"/>
      </c>
      <c r="AO63" s="22">
        <f t="shared" si="249"/>
      </c>
      <c r="AP63" s="22">
        <f t="shared" si="249"/>
      </c>
      <c r="AQ63" s="22">
        <f aca="true" t="shared" si="250" ref="AQ63:DB63">IF(ISERROR(ROUNDUP((AQ35+AQ37+AQ39+AQ41+AQ43-AQ50-AQ52)/1000,1)),"",IF((AQ35+AQ37+AQ39+AQ41+AQ43-AQ50-AQ52)&lt;0,ROUNDDOWN((AQ35+AQ37+AQ39+AQ41+AQ43-AQ50-AQ52)/1000,1),ROUNDUP((AQ35+AQ37+AQ39+AQ41+AQ43-AQ50-AQ52)/1000,1)))</f>
      </c>
      <c r="AR63" s="22">
        <f t="shared" si="250"/>
      </c>
      <c r="AS63" s="22">
        <f t="shared" si="250"/>
      </c>
      <c r="AT63" s="22">
        <f t="shared" si="250"/>
      </c>
      <c r="AU63" s="22">
        <f t="shared" si="250"/>
      </c>
      <c r="AV63" s="22">
        <f t="shared" si="250"/>
      </c>
      <c r="AW63" s="22">
        <f t="shared" si="250"/>
      </c>
      <c r="AX63" s="22">
        <f t="shared" si="250"/>
      </c>
      <c r="AY63" s="22">
        <f t="shared" si="250"/>
      </c>
      <c r="AZ63" s="22">
        <f t="shared" si="250"/>
      </c>
      <c r="BA63" s="22">
        <f t="shared" si="250"/>
      </c>
      <c r="BB63" s="22">
        <f t="shared" si="250"/>
      </c>
      <c r="BC63" s="22">
        <f t="shared" si="250"/>
      </c>
      <c r="BD63" s="22">
        <f t="shared" si="250"/>
      </c>
      <c r="BE63" s="22">
        <f t="shared" si="250"/>
      </c>
      <c r="BF63" s="22">
        <f t="shared" si="250"/>
      </c>
      <c r="BG63" s="22">
        <f t="shared" si="250"/>
      </c>
      <c r="BH63" s="22">
        <f t="shared" si="250"/>
      </c>
      <c r="BI63" s="22">
        <f t="shared" si="250"/>
      </c>
      <c r="BJ63" s="22">
        <f t="shared" si="250"/>
      </c>
      <c r="BK63" s="22">
        <f t="shared" si="250"/>
      </c>
      <c r="BL63" s="22">
        <f t="shared" si="250"/>
      </c>
      <c r="BM63" s="22">
        <f t="shared" si="250"/>
      </c>
      <c r="BN63" s="22">
        <f t="shared" si="250"/>
      </c>
      <c r="BO63" s="22">
        <f t="shared" si="250"/>
      </c>
      <c r="BP63" s="22">
        <f t="shared" si="250"/>
      </c>
      <c r="BQ63" s="22">
        <f t="shared" si="250"/>
      </c>
      <c r="BR63" s="22">
        <f t="shared" si="250"/>
      </c>
      <c r="BS63" s="22">
        <f t="shared" si="250"/>
      </c>
      <c r="BT63" s="22">
        <f t="shared" si="250"/>
      </c>
      <c r="BU63" s="22">
        <f t="shared" si="250"/>
      </c>
      <c r="BV63" s="22">
        <f t="shared" si="250"/>
      </c>
      <c r="BW63" s="22">
        <f t="shared" si="250"/>
      </c>
      <c r="BX63" s="22">
        <f t="shared" si="250"/>
      </c>
      <c r="BY63" s="22">
        <f t="shared" si="250"/>
      </c>
      <c r="BZ63" s="22">
        <f t="shared" si="250"/>
      </c>
      <c r="CA63" s="22">
        <f t="shared" si="250"/>
      </c>
      <c r="CB63" s="22">
        <f t="shared" si="250"/>
      </c>
      <c r="CC63" s="22">
        <f t="shared" si="250"/>
      </c>
      <c r="CD63" s="22">
        <f t="shared" si="250"/>
      </c>
      <c r="CE63" s="22">
        <f t="shared" si="250"/>
      </c>
      <c r="CF63" s="22">
        <f t="shared" si="250"/>
      </c>
      <c r="CG63" s="22">
        <f t="shared" si="250"/>
      </c>
      <c r="CH63" s="22">
        <f t="shared" si="250"/>
      </c>
      <c r="CI63" s="22">
        <f t="shared" si="250"/>
      </c>
      <c r="CJ63" s="22">
        <f t="shared" si="250"/>
      </c>
      <c r="CK63" s="22">
        <f t="shared" si="250"/>
      </c>
      <c r="CL63" s="22">
        <f t="shared" si="250"/>
      </c>
      <c r="CM63" s="22">
        <f t="shared" si="250"/>
      </c>
      <c r="CN63" s="22">
        <f t="shared" si="250"/>
      </c>
      <c r="CO63" s="22">
        <f t="shared" si="250"/>
      </c>
      <c r="CP63" s="22">
        <f t="shared" si="250"/>
      </c>
      <c r="CQ63" s="22">
        <f t="shared" si="250"/>
      </c>
      <c r="CR63" s="22">
        <f t="shared" si="250"/>
      </c>
      <c r="CS63" s="22">
        <f t="shared" si="250"/>
      </c>
      <c r="CT63" s="22">
        <f t="shared" si="250"/>
      </c>
      <c r="CU63" s="22">
        <f t="shared" si="250"/>
      </c>
      <c r="CV63" s="22">
        <f t="shared" si="250"/>
      </c>
      <c r="CW63" s="22">
        <f t="shared" si="250"/>
      </c>
      <c r="CX63" s="22">
        <f t="shared" si="250"/>
      </c>
      <c r="CY63" s="22">
        <f t="shared" si="250"/>
      </c>
      <c r="CZ63" s="22">
        <f t="shared" si="250"/>
      </c>
      <c r="DA63" s="22">
        <f t="shared" si="250"/>
      </c>
      <c r="DB63" s="22">
        <f t="shared" si="250"/>
      </c>
      <c r="DC63" s="22">
        <f aca="true" t="shared" si="251" ref="DC63:FN63">IF(ISERROR(ROUNDUP((DC35+DC37+DC39+DC41+DC43-DC50-DC52)/1000,1)),"",IF((DC35+DC37+DC39+DC41+DC43-DC50-DC52)&lt;0,ROUNDDOWN((DC35+DC37+DC39+DC41+DC43-DC50-DC52)/1000,1),ROUNDUP((DC35+DC37+DC39+DC41+DC43-DC50-DC52)/1000,1)))</f>
      </c>
      <c r="DD63" s="22">
        <f t="shared" si="251"/>
      </c>
      <c r="DE63" s="22">
        <f t="shared" si="251"/>
      </c>
      <c r="DF63" s="22">
        <f t="shared" si="251"/>
      </c>
      <c r="DG63" s="22">
        <f t="shared" si="251"/>
      </c>
      <c r="DH63" s="22">
        <f t="shared" si="251"/>
      </c>
      <c r="DI63" s="22">
        <f t="shared" si="251"/>
      </c>
      <c r="DJ63" s="22">
        <f t="shared" si="251"/>
      </c>
      <c r="DK63" s="22">
        <f t="shared" si="251"/>
      </c>
      <c r="DL63" s="22">
        <f t="shared" si="251"/>
      </c>
      <c r="DM63" s="22">
        <f t="shared" si="251"/>
      </c>
      <c r="DN63" s="22">
        <f t="shared" si="251"/>
      </c>
      <c r="DO63" s="22">
        <f t="shared" si="251"/>
      </c>
      <c r="DP63" s="22">
        <f t="shared" si="251"/>
      </c>
      <c r="DQ63" s="22">
        <f t="shared" si="251"/>
      </c>
      <c r="DR63" s="22">
        <f t="shared" si="251"/>
      </c>
      <c r="DS63" s="22">
        <f t="shared" si="251"/>
      </c>
      <c r="DT63" s="22">
        <f t="shared" si="251"/>
      </c>
      <c r="DU63" s="22">
        <f t="shared" si="251"/>
      </c>
      <c r="DV63" s="22">
        <f t="shared" si="251"/>
      </c>
      <c r="DW63" s="22">
        <f t="shared" si="251"/>
      </c>
      <c r="DX63" s="22">
        <f t="shared" si="251"/>
      </c>
      <c r="DY63" s="22">
        <f t="shared" si="251"/>
      </c>
      <c r="DZ63" s="22">
        <f t="shared" si="251"/>
      </c>
      <c r="EA63" s="22">
        <f t="shared" si="251"/>
      </c>
      <c r="EB63" s="22">
        <f t="shared" si="251"/>
      </c>
      <c r="EC63" s="22">
        <f t="shared" si="251"/>
      </c>
      <c r="ED63" s="22">
        <f t="shared" si="251"/>
      </c>
      <c r="EE63" s="22">
        <f t="shared" si="251"/>
      </c>
      <c r="EF63" s="22">
        <f t="shared" si="251"/>
      </c>
      <c r="EG63" s="22">
        <f t="shared" si="251"/>
      </c>
      <c r="EH63" s="22">
        <f t="shared" si="251"/>
      </c>
      <c r="EI63" s="22">
        <f t="shared" si="251"/>
      </c>
      <c r="EJ63" s="22">
        <f t="shared" si="251"/>
      </c>
      <c r="EK63" s="22">
        <f t="shared" si="251"/>
      </c>
      <c r="EL63" s="22">
        <f t="shared" si="251"/>
      </c>
      <c r="EM63" s="22">
        <f t="shared" si="251"/>
      </c>
      <c r="EN63" s="22">
        <f t="shared" si="251"/>
      </c>
      <c r="EO63" s="22">
        <f t="shared" si="251"/>
      </c>
      <c r="EP63" s="22">
        <f t="shared" si="251"/>
      </c>
      <c r="EQ63" s="22">
        <f t="shared" si="251"/>
      </c>
      <c r="ER63" s="22">
        <f t="shared" si="251"/>
      </c>
      <c r="ES63" s="22">
        <f t="shared" si="251"/>
      </c>
      <c r="ET63" s="22">
        <f t="shared" si="251"/>
      </c>
      <c r="EU63" s="22">
        <f t="shared" si="251"/>
      </c>
      <c r="EV63" s="22">
        <f t="shared" si="251"/>
      </c>
      <c r="EW63" s="22">
        <f t="shared" si="251"/>
      </c>
      <c r="EX63" s="22">
        <f t="shared" si="251"/>
      </c>
      <c r="EY63" s="22">
        <f t="shared" si="251"/>
      </c>
      <c r="EZ63" s="22">
        <f t="shared" si="251"/>
      </c>
      <c r="FA63" s="22">
        <f t="shared" si="251"/>
      </c>
      <c r="FB63" s="22">
        <f t="shared" si="251"/>
      </c>
      <c r="FC63" s="22">
        <f t="shared" si="251"/>
      </c>
      <c r="FD63" s="22">
        <f t="shared" si="251"/>
      </c>
      <c r="FE63" s="22">
        <f t="shared" si="251"/>
      </c>
      <c r="FF63" s="22">
        <f t="shared" si="251"/>
      </c>
      <c r="FG63" s="22">
        <f t="shared" si="251"/>
      </c>
      <c r="FH63" s="22">
        <f t="shared" si="251"/>
      </c>
      <c r="FI63" s="22">
        <f t="shared" si="251"/>
      </c>
      <c r="FJ63" s="22">
        <f t="shared" si="251"/>
      </c>
      <c r="FK63" s="22">
        <f t="shared" si="251"/>
      </c>
      <c r="FL63" s="22">
        <f t="shared" si="251"/>
      </c>
      <c r="FM63" s="22">
        <f t="shared" si="251"/>
      </c>
      <c r="FN63" s="22">
        <f t="shared" si="251"/>
      </c>
      <c r="FO63" s="22">
        <f aca="true" t="shared" si="252" ref="FO63:GP63">IF(ISERROR(ROUNDUP((FO35+FO37+FO39+FO41+FO43-FO50-FO52)/1000,1)),"",IF((FO35+FO37+FO39+FO41+FO43-FO50-FO52)&lt;0,ROUNDDOWN((FO35+FO37+FO39+FO41+FO43-FO50-FO52)/1000,1),ROUNDUP((FO35+FO37+FO39+FO41+FO43-FO50-FO52)/1000,1)))</f>
      </c>
      <c r="FP63" s="22">
        <f t="shared" si="252"/>
      </c>
      <c r="FQ63" s="22">
        <f t="shared" si="252"/>
      </c>
      <c r="FR63" s="22">
        <f t="shared" si="252"/>
      </c>
      <c r="FS63" s="22">
        <f t="shared" si="252"/>
      </c>
      <c r="FT63" s="22">
        <f t="shared" si="252"/>
      </c>
      <c r="FU63" s="22">
        <f t="shared" si="252"/>
      </c>
      <c r="FV63" s="22">
        <f t="shared" si="252"/>
      </c>
      <c r="FW63" s="22">
        <f t="shared" si="252"/>
      </c>
      <c r="FX63" s="22">
        <f t="shared" si="252"/>
      </c>
      <c r="FY63" s="22">
        <f t="shared" si="252"/>
      </c>
      <c r="FZ63" s="22">
        <f t="shared" si="252"/>
      </c>
      <c r="GA63" s="22">
        <f t="shared" si="252"/>
      </c>
      <c r="GB63" s="22">
        <f t="shared" si="252"/>
      </c>
      <c r="GC63" s="22">
        <f t="shared" si="252"/>
      </c>
      <c r="GD63" s="22">
        <f t="shared" si="252"/>
      </c>
      <c r="GE63" s="22">
        <f t="shared" si="252"/>
      </c>
      <c r="GF63" s="22">
        <f t="shared" si="252"/>
      </c>
      <c r="GG63" s="22">
        <f t="shared" si="252"/>
      </c>
      <c r="GH63" s="22">
        <f t="shared" si="252"/>
      </c>
      <c r="GI63" s="22">
        <f t="shared" si="252"/>
      </c>
      <c r="GJ63" s="22">
        <f t="shared" si="252"/>
      </c>
      <c r="GK63" s="22">
        <f t="shared" si="252"/>
      </c>
      <c r="GL63" s="22">
        <f t="shared" si="252"/>
      </c>
      <c r="GM63" s="22">
        <f t="shared" si="252"/>
      </c>
      <c r="GN63" s="22">
        <f t="shared" si="252"/>
      </c>
      <c r="GO63" s="22">
        <f t="shared" si="252"/>
      </c>
      <c r="GP63" s="22">
        <f t="shared" si="252"/>
      </c>
    </row>
    <row r="64" spans="2:198" ht="12">
      <c r="B64" s="200" t="s">
        <v>146</v>
      </c>
      <c r="C64" s="201"/>
      <c r="D64" s="201"/>
      <c r="E64" s="201"/>
      <c r="F64" s="201"/>
      <c r="G64" s="132"/>
      <c r="H64" s="23">
        <f>IF(ISERROR(H57-H63),"",H57-H63)</f>
      </c>
      <c r="I64" s="23">
        <f aca="true" t="shared" si="253" ref="I64:O64">IF(ISERROR(I57-I63),"",I57-I63)</f>
      </c>
      <c r="J64" s="23">
        <f t="shared" si="253"/>
      </c>
      <c r="K64" s="23">
        <f t="shared" si="253"/>
      </c>
      <c r="L64" s="23">
        <f t="shared" si="253"/>
      </c>
      <c r="M64" s="23">
        <f t="shared" si="253"/>
      </c>
      <c r="N64" s="23">
        <f t="shared" si="253"/>
      </c>
      <c r="O64" s="23">
        <f t="shared" si="253"/>
      </c>
      <c r="P64" s="23">
        <f aca="true" t="shared" si="254" ref="P64:W64">IF(ISERROR(P57-P63),"",P57-P63)</f>
      </c>
      <c r="Q64" s="23">
        <f t="shared" si="254"/>
      </c>
      <c r="R64" s="23">
        <f>IF(ISERROR(R57-R63),"",R57-R63)</f>
      </c>
      <c r="S64" s="23">
        <f t="shared" si="254"/>
      </c>
      <c r="T64" s="23">
        <f t="shared" si="254"/>
      </c>
      <c r="U64" s="23">
        <f t="shared" si="254"/>
      </c>
      <c r="V64" s="23">
        <f t="shared" si="254"/>
      </c>
      <c r="W64" s="23">
        <f t="shared" si="254"/>
      </c>
      <c r="X64" s="23">
        <f aca="true" t="shared" si="255" ref="X64:AG64">IF(ISERROR(X57-X63),"",X57-X63)</f>
      </c>
      <c r="Y64" s="23">
        <f t="shared" si="255"/>
      </c>
      <c r="Z64" s="23">
        <f t="shared" si="255"/>
      </c>
      <c r="AA64" s="23">
        <f t="shared" si="255"/>
      </c>
      <c r="AB64" s="23">
        <f t="shared" si="255"/>
      </c>
      <c r="AC64" s="23">
        <f t="shared" si="255"/>
      </c>
      <c r="AD64" s="23">
        <f t="shared" si="255"/>
      </c>
      <c r="AE64" s="23">
        <f t="shared" si="255"/>
      </c>
      <c r="AF64" s="23">
        <f t="shared" si="255"/>
      </c>
      <c r="AG64" s="23">
        <f t="shared" si="255"/>
      </c>
      <c r="AH64" s="23">
        <f aca="true" t="shared" si="256" ref="AH64:AP64">IF(ISERROR(AH57-AH63),"",AH57-AH63)</f>
      </c>
      <c r="AI64" s="23">
        <f t="shared" si="256"/>
      </c>
      <c r="AJ64" s="23">
        <f t="shared" si="256"/>
      </c>
      <c r="AK64" s="23">
        <f t="shared" si="256"/>
      </c>
      <c r="AL64" s="23">
        <f t="shared" si="256"/>
      </c>
      <c r="AM64" s="23">
        <f t="shared" si="256"/>
      </c>
      <c r="AN64" s="23">
        <f t="shared" si="256"/>
      </c>
      <c r="AO64" s="23">
        <f t="shared" si="256"/>
      </c>
      <c r="AP64" s="23">
        <f t="shared" si="256"/>
      </c>
      <c r="AQ64" s="23">
        <f aca="true" t="shared" si="257" ref="AQ64:DB64">IF(ISERROR(AQ57-AQ63),"",AQ57-AQ63)</f>
      </c>
      <c r="AR64" s="23">
        <f t="shared" si="257"/>
      </c>
      <c r="AS64" s="23">
        <f t="shared" si="257"/>
      </c>
      <c r="AT64" s="23">
        <f t="shared" si="257"/>
      </c>
      <c r="AU64" s="23">
        <f t="shared" si="257"/>
      </c>
      <c r="AV64" s="23">
        <f t="shared" si="257"/>
      </c>
      <c r="AW64" s="23">
        <f t="shared" si="257"/>
      </c>
      <c r="AX64" s="23">
        <f t="shared" si="257"/>
      </c>
      <c r="AY64" s="23">
        <f t="shared" si="257"/>
      </c>
      <c r="AZ64" s="23">
        <f t="shared" si="257"/>
      </c>
      <c r="BA64" s="23">
        <f t="shared" si="257"/>
      </c>
      <c r="BB64" s="23">
        <f t="shared" si="257"/>
      </c>
      <c r="BC64" s="23">
        <f t="shared" si="257"/>
      </c>
      <c r="BD64" s="23">
        <f t="shared" si="257"/>
      </c>
      <c r="BE64" s="23">
        <f t="shared" si="257"/>
      </c>
      <c r="BF64" s="23">
        <f t="shared" si="257"/>
      </c>
      <c r="BG64" s="23">
        <f t="shared" si="257"/>
      </c>
      <c r="BH64" s="23">
        <f t="shared" si="257"/>
      </c>
      <c r="BI64" s="23">
        <f t="shared" si="257"/>
      </c>
      <c r="BJ64" s="23">
        <f t="shared" si="257"/>
      </c>
      <c r="BK64" s="23">
        <f t="shared" si="257"/>
      </c>
      <c r="BL64" s="23">
        <f t="shared" si="257"/>
      </c>
      <c r="BM64" s="23">
        <f t="shared" si="257"/>
      </c>
      <c r="BN64" s="23">
        <f t="shared" si="257"/>
      </c>
      <c r="BO64" s="23">
        <f t="shared" si="257"/>
      </c>
      <c r="BP64" s="23">
        <f t="shared" si="257"/>
      </c>
      <c r="BQ64" s="23">
        <f t="shared" si="257"/>
      </c>
      <c r="BR64" s="23">
        <f t="shared" si="257"/>
      </c>
      <c r="BS64" s="23">
        <f t="shared" si="257"/>
      </c>
      <c r="BT64" s="23">
        <f t="shared" si="257"/>
      </c>
      <c r="BU64" s="23">
        <f t="shared" si="257"/>
      </c>
      <c r="BV64" s="23">
        <f t="shared" si="257"/>
      </c>
      <c r="BW64" s="23">
        <f t="shared" si="257"/>
      </c>
      <c r="BX64" s="23">
        <f t="shared" si="257"/>
      </c>
      <c r="BY64" s="23">
        <f t="shared" si="257"/>
      </c>
      <c r="BZ64" s="23">
        <f t="shared" si="257"/>
      </c>
      <c r="CA64" s="23">
        <f t="shared" si="257"/>
      </c>
      <c r="CB64" s="23">
        <f t="shared" si="257"/>
      </c>
      <c r="CC64" s="23">
        <f t="shared" si="257"/>
      </c>
      <c r="CD64" s="23">
        <f t="shared" si="257"/>
      </c>
      <c r="CE64" s="23">
        <f t="shared" si="257"/>
      </c>
      <c r="CF64" s="23">
        <f t="shared" si="257"/>
      </c>
      <c r="CG64" s="23">
        <f t="shared" si="257"/>
      </c>
      <c r="CH64" s="23">
        <f t="shared" si="257"/>
      </c>
      <c r="CI64" s="23">
        <f t="shared" si="257"/>
      </c>
      <c r="CJ64" s="23">
        <f t="shared" si="257"/>
      </c>
      <c r="CK64" s="23">
        <f t="shared" si="257"/>
      </c>
      <c r="CL64" s="23">
        <f t="shared" si="257"/>
      </c>
      <c r="CM64" s="23">
        <f t="shared" si="257"/>
      </c>
      <c r="CN64" s="23">
        <f t="shared" si="257"/>
      </c>
      <c r="CO64" s="23">
        <f t="shared" si="257"/>
      </c>
      <c r="CP64" s="23">
        <f t="shared" si="257"/>
      </c>
      <c r="CQ64" s="23">
        <f t="shared" si="257"/>
      </c>
      <c r="CR64" s="23">
        <f t="shared" si="257"/>
      </c>
      <c r="CS64" s="23">
        <f t="shared" si="257"/>
      </c>
      <c r="CT64" s="23">
        <f t="shared" si="257"/>
      </c>
      <c r="CU64" s="23">
        <f t="shared" si="257"/>
      </c>
      <c r="CV64" s="23">
        <f t="shared" si="257"/>
      </c>
      <c r="CW64" s="23">
        <f t="shared" si="257"/>
      </c>
      <c r="CX64" s="23">
        <f t="shared" si="257"/>
      </c>
      <c r="CY64" s="23">
        <f t="shared" si="257"/>
      </c>
      <c r="CZ64" s="23">
        <f t="shared" si="257"/>
      </c>
      <c r="DA64" s="23">
        <f t="shared" si="257"/>
      </c>
      <c r="DB64" s="23">
        <f t="shared" si="257"/>
      </c>
      <c r="DC64" s="23">
        <f aca="true" t="shared" si="258" ref="DC64:FN64">IF(ISERROR(DC57-DC63),"",DC57-DC63)</f>
      </c>
      <c r="DD64" s="23">
        <f t="shared" si="258"/>
      </c>
      <c r="DE64" s="23">
        <f t="shared" si="258"/>
      </c>
      <c r="DF64" s="23">
        <f t="shared" si="258"/>
      </c>
      <c r="DG64" s="23">
        <f t="shared" si="258"/>
      </c>
      <c r="DH64" s="23">
        <f t="shared" si="258"/>
      </c>
      <c r="DI64" s="23">
        <f t="shared" si="258"/>
      </c>
      <c r="DJ64" s="23">
        <f t="shared" si="258"/>
      </c>
      <c r="DK64" s="23">
        <f t="shared" si="258"/>
      </c>
      <c r="DL64" s="23">
        <f t="shared" si="258"/>
      </c>
      <c r="DM64" s="23">
        <f t="shared" si="258"/>
      </c>
      <c r="DN64" s="23">
        <f t="shared" si="258"/>
      </c>
      <c r="DO64" s="23">
        <f t="shared" si="258"/>
      </c>
      <c r="DP64" s="23">
        <f t="shared" si="258"/>
      </c>
      <c r="DQ64" s="23">
        <f t="shared" si="258"/>
      </c>
      <c r="DR64" s="23">
        <f t="shared" si="258"/>
      </c>
      <c r="DS64" s="23">
        <f t="shared" si="258"/>
      </c>
      <c r="DT64" s="23">
        <f t="shared" si="258"/>
      </c>
      <c r="DU64" s="23">
        <f t="shared" si="258"/>
      </c>
      <c r="DV64" s="23">
        <f t="shared" si="258"/>
      </c>
      <c r="DW64" s="23">
        <f t="shared" si="258"/>
      </c>
      <c r="DX64" s="23">
        <f t="shared" si="258"/>
      </c>
      <c r="DY64" s="23">
        <f t="shared" si="258"/>
      </c>
      <c r="DZ64" s="23">
        <f t="shared" si="258"/>
      </c>
      <c r="EA64" s="23">
        <f t="shared" si="258"/>
      </c>
      <c r="EB64" s="23">
        <f t="shared" si="258"/>
      </c>
      <c r="EC64" s="23">
        <f t="shared" si="258"/>
      </c>
      <c r="ED64" s="23">
        <f t="shared" si="258"/>
      </c>
      <c r="EE64" s="23">
        <f t="shared" si="258"/>
      </c>
      <c r="EF64" s="23">
        <f t="shared" si="258"/>
      </c>
      <c r="EG64" s="23">
        <f t="shared" si="258"/>
      </c>
      <c r="EH64" s="23">
        <f t="shared" si="258"/>
      </c>
      <c r="EI64" s="23">
        <f t="shared" si="258"/>
      </c>
      <c r="EJ64" s="23">
        <f t="shared" si="258"/>
      </c>
      <c r="EK64" s="23">
        <f t="shared" si="258"/>
      </c>
      <c r="EL64" s="23">
        <f t="shared" si="258"/>
      </c>
      <c r="EM64" s="23">
        <f t="shared" si="258"/>
      </c>
      <c r="EN64" s="23">
        <f t="shared" si="258"/>
      </c>
      <c r="EO64" s="23">
        <f t="shared" si="258"/>
      </c>
      <c r="EP64" s="23">
        <f t="shared" si="258"/>
      </c>
      <c r="EQ64" s="23">
        <f t="shared" si="258"/>
      </c>
      <c r="ER64" s="23">
        <f t="shared" si="258"/>
      </c>
      <c r="ES64" s="23">
        <f t="shared" si="258"/>
      </c>
      <c r="ET64" s="23">
        <f t="shared" si="258"/>
      </c>
      <c r="EU64" s="23">
        <f t="shared" si="258"/>
      </c>
      <c r="EV64" s="23">
        <f t="shared" si="258"/>
      </c>
      <c r="EW64" s="23">
        <f t="shared" si="258"/>
      </c>
      <c r="EX64" s="23">
        <f t="shared" si="258"/>
      </c>
      <c r="EY64" s="23">
        <f t="shared" si="258"/>
      </c>
      <c r="EZ64" s="23">
        <f t="shared" si="258"/>
      </c>
      <c r="FA64" s="23">
        <f t="shared" si="258"/>
      </c>
      <c r="FB64" s="23">
        <f t="shared" si="258"/>
      </c>
      <c r="FC64" s="23">
        <f t="shared" si="258"/>
      </c>
      <c r="FD64" s="23">
        <f t="shared" si="258"/>
      </c>
      <c r="FE64" s="23">
        <f t="shared" si="258"/>
      </c>
      <c r="FF64" s="23">
        <f t="shared" si="258"/>
      </c>
      <c r="FG64" s="23">
        <f t="shared" si="258"/>
      </c>
      <c r="FH64" s="23">
        <f t="shared" si="258"/>
      </c>
      <c r="FI64" s="23">
        <f t="shared" si="258"/>
      </c>
      <c r="FJ64" s="23">
        <f t="shared" si="258"/>
      </c>
      <c r="FK64" s="23">
        <f t="shared" si="258"/>
      </c>
      <c r="FL64" s="23">
        <f t="shared" si="258"/>
      </c>
      <c r="FM64" s="23">
        <f t="shared" si="258"/>
      </c>
      <c r="FN64" s="23">
        <f t="shared" si="258"/>
      </c>
      <c r="FO64" s="23">
        <f aca="true" t="shared" si="259" ref="FO64:GP64">IF(ISERROR(FO57-FO63),"",FO57-FO63)</f>
      </c>
      <c r="FP64" s="23">
        <f t="shared" si="259"/>
      </c>
      <c r="FQ64" s="23">
        <f t="shared" si="259"/>
      </c>
      <c r="FR64" s="23">
        <f t="shared" si="259"/>
      </c>
      <c r="FS64" s="23">
        <f t="shared" si="259"/>
      </c>
      <c r="FT64" s="23">
        <f t="shared" si="259"/>
      </c>
      <c r="FU64" s="23">
        <f t="shared" si="259"/>
      </c>
      <c r="FV64" s="23">
        <f t="shared" si="259"/>
      </c>
      <c r="FW64" s="23">
        <f t="shared" si="259"/>
      </c>
      <c r="FX64" s="23">
        <f t="shared" si="259"/>
      </c>
      <c r="FY64" s="23">
        <f t="shared" si="259"/>
      </c>
      <c r="FZ64" s="23">
        <f t="shared" si="259"/>
      </c>
      <c r="GA64" s="23">
        <f t="shared" si="259"/>
      </c>
      <c r="GB64" s="23">
        <f t="shared" si="259"/>
      </c>
      <c r="GC64" s="23">
        <f t="shared" si="259"/>
      </c>
      <c r="GD64" s="23">
        <f t="shared" si="259"/>
      </c>
      <c r="GE64" s="23">
        <f t="shared" si="259"/>
      </c>
      <c r="GF64" s="23">
        <f t="shared" si="259"/>
      </c>
      <c r="GG64" s="23">
        <f t="shared" si="259"/>
      </c>
      <c r="GH64" s="23">
        <f t="shared" si="259"/>
      </c>
      <c r="GI64" s="23">
        <f t="shared" si="259"/>
      </c>
      <c r="GJ64" s="23">
        <f t="shared" si="259"/>
      </c>
      <c r="GK64" s="23">
        <f t="shared" si="259"/>
      </c>
      <c r="GL64" s="23">
        <f t="shared" si="259"/>
      </c>
      <c r="GM64" s="23">
        <f t="shared" si="259"/>
      </c>
      <c r="GN64" s="23">
        <f t="shared" si="259"/>
      </c>
      <c r="GO64" s="23">
        <f t="shared" si="259"/>
      </c>
      <c r="GP64" s="23">
        <f t="shared" si="259"/>
      </c>
    </row>
    <row r="65" spans="2:198" ht="12">
      <c r="B65" s="202" t="s">
        <v>23</v>
      </c>
      <c r="C65" s="203"/>
      <c r="D65" s="203"/>
      <c r="E65" s="203"/>
      <c r="F65" s="203"/>
      <c r="G65" s="133"/>
      <c r="H65" s="24">
        <f>IF(ISERROR(H64/H57),"",ROUNDDOWN(H64/H57*100,0))</f>
      </c>
      <c r="I65" s="24">
        <f aca="true" t="shared" si="260" ref="I65:O65">IF(ISERROR(I64/I57),"",ROUNDDOWN(I64/I57*100,0))</f>
      </c>
      <c r="J65" s="24">
        <f t="shared" si="260"/>
      </c>
      <c r="K65" s="24">
        <f t="shared" si="260"/>
      </c>
      <c r="L65" s="24">
        <f t="shared" si="260"/>
      </c>
      <c r="M65" s="24">
        <f t="shared" si="260"/>
      </c>
      <c r="N65" s="24">
        <f t="shared" si="260"/>
      </c>
      <c r="O65" s="24">
        <f t="shared" si="260"/>
      </c>
      <c r="P65" s="24">
        <f aca="true" t="shared" si="261" ref="P65:W65">IF(ISERROR(P64/P57),"",ROUNDDOWN(P64/P57*100,0))</f>
      </c>
      <c r="Q65" s="24">
        <f t="shared" si="261"/>
      </c>
      <c r="R65" s="24">
        <f>IF(ISERROR(R64/R57),"",ROUNDDOWN(R64/R57*100,0))</f>
      </c>
      <c r="S65" s="24">
        <f t="shared" si="261"/>
      </c>
      <c r="T65" s="24">
        <f t="shared" si="261"/>
      </c>
      <c r="U65" s="24">
        <f t="shared" si="261"/>
      </c>
      <c r="V65" s="24">
        <f t="shared" si="261"/>
      </c>
      <c r="W65" s="24">
        <f t="shared" si="261"/>
      </c>
      <c r="X65" s="24">
        <f aca="true" t="shared" si="262" ref="X65:AG65">IF(ISERROR(X64/X57),"",ROUNDDOWN(X64/X57*100,0))</f>
      </c>
      <c r="Y65" s="24">
        <f t="shared" si="262"/>
      </c>
      <c r="Z65" s="24">
        <f t="shared" si="262"/>
      </c>
      <c r="AA65" s="24">
        <f t="shared" si="262"/>
      </c>
      <c r="AB65" s="24">
        <f t="shared" si="262"/>
      </c>
      <c r="AC65" s="24">
        <f t="shared" si="262"/>
      </c>
      <c r="AD65" s="24">
        <f t="shared" si="262"/>
      </c>
      <c r="AE65" s="24">
        <f t="shared" si="262"/>
      </c>
      <c r="AF65" s="24">
        <f t="shared" si="262"/>
      </c>
      <c r="AG65" s="24">
        <f t="shared" si="262"/>
      </c>
      <c r="AH65" s="24">
        <f aca="true" t="shared" si="263" ref="AH65:AP65">IF(ISERROR(AH64/AH57),"",ROUNDDOWN(AH64/AH57*100,0))</f>
      </c>
      <c r="AI65" s="24">
        <f t="shared" si="263"/>
      </c>
      <c r="AJ65" s="24">
        <f t="shared" si="263"/>
      </c>
      <c r="AK65" s="24">
        <f t="shared" si="263"/>
      </c>
      <c r="AL65" s="24">
        <f t="shared" si="263"/>
      </c>
      <c r="AM65" s="24">
        <f t="shared" si="263"/>
      </c>
      <c r="AN65" s="24">
        <f t="shared" si="263"/>
      </c>
      <c r="AO65" s="24">
        <f t="shared" si="263"/>
      </c>
      <c r="AP65" s="24">
        <f t="shared" si="263"/>
      </c>
      <c r="AQ65" s="24">
        <f aca="true" t="shared" si="264" ref="AQ65:DB65">IF(ISERROR(AQ64/AQ57),"",ROUNDDOWN(AQ64/AQ57*100,0))</f>
      </c>
      <c r="AR65" s="24">
        <f t="shared" si="264"/>
      </c>
      <c r="AS65" s="24">
        <f t="shared" si="264"/>
      </c>
      <c r="AT65" s="24">
        <f t="shared" si="264"/>
      </c>
      <c r="AU65" s="24">
        <f t="shared" si="264"/>
      </c>
      <c r="AV65" s="24">
        <f t="shared" si="264"/>
      </c>
      <c r="AW65" s="24">
        <f t="shared" si="264"/>
      </c>
      <c r="AX65" s="24">
        <f t="shared" si="264"/>
      </c>
      <c r="AY65" s="24">
        <f t="shared" si="264"/>
      </c>
      <c r="AZ65" s="24">
        <f t="shared" si="264"/>
      </c>
      <c r="BA65" s="24">
        <f t="shared" si="264"/>
      </c>
      <c r="BB65" s="24">
        <f t="shared" si="264"/>
      </c>
      <c r="BC65" s="24">
        <f t="shared" si="264"/>
      </c>
      <c r="BD65" s="24">
        <f t="shared" si="264"/>
      </c>
      <c r="BE65" s="24">
        <f t="shared" si="264"/>
      </c>
      <c r="BF65" s="24">
        <f t="shared" si="264"/>
      </c>
      <c r="BG65" s="24">
        <f t="shared" si="264"/>
      </c>
      <c r="BH65" s="24">
        <f t="shared" si="264"/>
      </c>
      <c r="BI65" s="24">
        <f t="shared" si="264"/>
      </c>
      <c r="BJ65" s="24">
        <f t="shared" si="264"/>
      </c>
      <c r="BK65" s="24">
        <f t="shared" si="264"/>
      </c>
      <c r="BL65" s="24">
        <f t="shared" si="264"/>
      </c>
      <c r="BM65" s="24">
        <f t="shared" si="264"/>
      </c>
      <c r="BN65" s="24">
        <f t="shared" si="264"/>
      </c>
      <c r="BO65" s="24">
        <f t="shared" si="264"/>
      </c>
      <c r="BP65" s="24">
        <f t="shared" si="264"/>
      </c>
      <c r="BQ65" s="24">
        <f t="shared" si="264"/>
      </c>
      <c r="BR65" s="24">
        <f t="shared" si="264"/>
      </c>
      <c r="BS65" s="24">
        <f t="shared" si="264"/>
      </c>
      <c r="BT65" s="24">
        <f t="shared" si="264"/>
      </c>
      <c r="BU65" s="24">
        <f t="shared" si="264"/>
      </c>
      <c r="BV65" s="24">
        <f t="shared" si="264"/>
      </c>
      <c r="BW65" s="24">
        <f t="shared" si="264"/>
      </c>
      <c r="BX65" s="24">
        <f t="shared" si="264"/>
      </c>
      <c r="BY65" s="24">
        <f t="shared" si="264"/>
      </c>
      <c r="BZ65" s="24">
        <f t="shared" si="264"/>
      </c>
      <c r="CA65" s="24">
        <f t="shared" si="264"/>
      </c>
      <c r="CB65" s="24">
        <f t="shared" si="264"/>
      </c>
      <c r="CC65" s="24">
        <f t="shared" si="264"/>
      </c>
      <c r="CD65" s="24">
        <f t="shared" si="264"/>
      </c>
      <c r="CE65" s="24">
        <f t="shared" si="264"/>
      </c>
      <c r="CF65" s="24">
        <f t="shared" si="264"/>
      </c>
      <c r="CG65" s="24">
        <f t="shared" si="264"/>
      </c>
      <c r="CH65" s="24">
        <f t="shared" si="264"/>
      </c>
      <c r="CI65" s="24">
        <f t="shared" si="264"/>
      </c>
      <c r="CJ65" s="24">
        <f t="shared" si="264"/>
      </c>
      <c r="CK65" s="24">
        <f t="shared" si="264"/>
      </c>
      <c r="CL65" s="24">
        <f t="shared" si="264"/>
      </c>
      <c r="CM65" s="24">
        <f t="shared" si="264"/>
      </c>
      <c r="CN65" s="24">
        <f t="shared" si="264"/>
      </c>
      <c r="CO65" s="24">
        <f t="shared" si="264"/>
      </c>
      <c r="CP65" s="24">
        <f t="shared" si="264"/>
      </c>
      <c r="CQ65" s="24">
        <f t="shared" si="264"/>
      </c>
      <c r="CR65" s="24">
        <f t="shared" si="264"/>
      </c>
      <c r="CS65" s="24">
        <f t="shared" si="264"/>
      </c>
      <c r="CT65" s="24">
        <f t="shared" si="264"/>
      </c>
      <c r="CU65" s="24">
        <f t="shared" si="264"/>
      </c>
      <c r="CV65" s="24">
        <f t="shared" si="264"/>
      </c>
      <c r="CW65" s="24">
        <f t="shared" si="264"/>
      </c>
      <c r="CX65" s="24">
        <f t="shared" si="264"/>
      </c>
      <c r="CY65" s="24">
        <f t="shared" si="264"/>
      </c>
      <c r="CZ65" s="24">
        <f t="shared" si="264"/>
      </c>
      <c r="DA65" s="24">
        <f t="shared" si="264"/>
      </c>
      <c r="DB65" s="24">
        <f t="shared" si="264"/>
      </c>
      <c r="DC65" s="24">
        <f aca="true" t="shared" si="265" ref="DC65:FN65">IF(ISERROR(DC64/DC57),"",ROUNDDOWN(DC64/DC57*100,0))</f>
      </c>
      <c r="DD65" s="24">
        <f t="shared" si="265"/>
      </c>
      <c r="DE65" s="24">
        <f t="shared" si="265"/>
      </c>
      <c r="DF65" s="24">
        <f t="shared" si="265"/>
      </c>
      <c r="DG65" s="24">
        <f t="shared" si="265"/>
      </c>
      <c r="DH65" s="24">
        <f t="shared" si="265"/>
      </c>
      <c r="DI65" s="24">
        <f t="shared" si="265"/>
      </c>
      <c r="DJ65" s="24">
        <f t="shared" si="265"/>
      </c>
      <c r="DK65" s="24">
        <f t="shared" si="265"/>
      </c>
      <c r="DL65" s="24">
        <f t="shared" si="265"/>
      </c>
      <c r="DM65" s="24">
        <f t="shared" si="265"/>
      </c>
      <c r="DN65" s="24">
        <f t="shared" si="265"/>
      </c>
      <c r="DO65" s="24">
        <f t="shared" si="265"/>
      </c>
      <c r="DP65" s="24">
        <f t="shared" si="265"/>
      </c>
      <c r="DQ65" s="24">
        <f t="shared" si="265"/>
      </c>
      <c r="DR65" s="24">
        <f t="shared" si="265"/>
      </c>
      <c r="DS65" s="24">
        <f t="shared" si="265"/>
      </c>
      <c r="DT65" s="24">
        <f t="shared" si="265"/>
      </c>
      <c r="DU65" s="24">
        <f t="shared" si="265"/>
      </c>
      <c r="DV65" s="24">
        <f t="shared" si="265"/>
      </c>
      <c r="DW65" s="24">
        <f t="shared" si="265"/>
      </c>
      <c r="DX65" s="24">
        <f t="shared" si="265"/>
      </c>
      <c r="DY65" s="24">
        <f t="shared" si="265"/>
      </c>
      <c r="DZ65" s="24">
        <f t="shared" si="265"/>
      </c>
      <c r="EA65" s="24">
        <f t="shared" si="265"/>
      </c>
      <c r="EB65" s="24">
        <f t="shared" si="265"/>
      </c>
      <c r="EC65" s="24">
        <f t="shared" si="265"/>
      </c>
      <c r="ED65" s="24">
        <f t="shared" si="265"/>
      </c>
      <c r="EE65" s="24">
        <f t="shared" si="265"/>
      </c>
      <c r="EF65" s="24">
        <f t="shared" si="265"/>
      </c>
      <c r="EG65" s="24">
        <f t="shared" si="265"/>
      </c>
      <c r="EH65" s="24">
        <f t="shared" si="265"/>
      </c>
      <c r="EI65" s="24">
        <f t="shared" si="265"/>
      </c>
      <c r="EJ65" s="24">
        <f t="shared" si="265"/>
      </c>
      <c r="EK65" s="24">
        <f t="shared" si="265"/>
      </c>
      <c r="EL65" s="24">
        <f t="shared" si="265"/>
      </c>
      <c r="EM65" s="24">
        <f t="shared" si="265"/>
      </c>
      <c r="EN65" s="24">
        <f t="shared" si="265"/>
      </c>
      <c r="EO65" s="24">
        <f t="shared" si="265"/>
      </c>
      <c r="EP65" s="24">
        <f t="shared" si="265"/>
      </c>
      <c r="EQ65" s="24">
        <f t="shared" si="265"/>
      </c>
      <c r="ER65" s="24">
        <f t="shared" si="265"/>
      </c>
      <c r="ES65" s="24">
        <f t="shared" si="265"/>
      </c>
      <c r="ET65" s="24">
        <f t="shared" si="265"/>
      </c>
      <c r="EU65" s="24">
        <f t="shared" si="265"/>
      </c>
      <c r="EV65" s="24">
        <f t="shared" si="265"/>
      </c>
      <c r="EW65" s="24">
        <f t="shared" si="265"/>
      </c>
      <c r="EX65" s="24">
        <f t="shared" si="265"/>
      </c>
      <c r="EY65" s="24">
        <f t="shared" si="265"/>
      </c>
      <c r="EZ65" s="24">
        <f t="shared" si="265"/>
      </c>
      <c r="FA65" s="24">
        <f t="shared" si="265"/>
      </c>
      <c r="FB65" s="24">
        <f t="shared" si="265"/>
      </c>
      <c r="FC65" s="24">
        <f t="shared" si="265"/>
      </c>
      <c r="FD65" s="24">
        <f t="shared" si="265"/>
      </c>
      <c r="FE65" s="24">
        <f t="shared" si="265"/>
      </c>
      <c r="FF65" s="24">
        <f t="shared" si="265"/>
      </c>
      <c r="FG65" s="24">
        <f t="shared" si="265"/>
      </c>
      <c r="FH65" s="24">
        <f t="shared" si="265"/>
      </c>
      <c r="FI65" s="24">
        <f t="shared" si="265"/>
      </c>
      <c r="FJ65" s="24">
        <f t="shared" si="265"/>
      </c>
      <c r="FK65" s="24">
        <f t="shared" si="265"/>
      </c>
      <c r="FL65" s="24">
        <f t="shared" si="265"/>
      </c>
      <c r="FM65" s="24">
        <f t="shared" si="265"/>
      </c>
      <c r="FN65" s="24">
        <f t="shared" si="265"/>
      </c>
      <c r="FO65" s="24">
        <f aca="true" t="shared" si="266" ref="FO65:GP65">IF(ISERROR(FO64/FO57),"",ROUNDDOWN(FO64/FO57*100,0))</f>
      </c>
      <c r="FP65" s="24">
        <f t="shared" si="266"/>
      </c>
      <c r="FQ65" s="24">
        <f t="shared" si="266"/>
      </c>
      <c r="FR65" s="24">
        <f t="shared" si="266"/>
      </c>
      <c r="FS65" s="24">
        <f t="shared" si="266"/>
      </c>
      <c r="FT65" s="24">
        <f t="shared" si="266"/>
      </c>
      <c r="FU65" s="24">
        <f t="shared" si="266"/>
      </c>
      <c r="FV65" s="24">
        <f t="shared" si="266"/>
      </c>
      <c r="FW65" s="24">
        <f t="shared" si="266"/>
      </c>
      <c r="FX65" s="24">
        <f t="shared" si="266"/>
      </c>
      <c r="FY65" s="24">
        <f t="shared" si="266"/>
      </c>
      <c r="FZ65" s="24">
        <f t="shared" si="266"/>
      </c>
      <c r="GA65" s="24">
        <f t="shared" si="266"/>
      </c>
      <c r="GB65" s="24">
        <f t="shared" si="266"/>
      </c>
      <c r="GC65" s="24">
        <f t="shared" si="266"/>
      </c>
      <c r="GD65" s="24">
        <f t="shared" si="266"/>
      </c>
      <c r="GE65" s="24">
        <f t="shared" si="266"/>
      </c>
      <c r="GF65" s="24">
        <f t="shared" si="266"/>
      </c>
      <c r="GG65" s="24">
        <f t="shared" si="266"/>
      </c>
      <c r="GH65" s="24">
        <f t="shared" si="266"/>
      </c>
      <c r="GI65" s="24">
        <f t="shared" si="266"/>
      </c>
      <c r="GJ65" s="24">
        <f t="shared" si="266"/>
      </c>
      <c r="GK65" s="24">
        <f t="shared" si="266"/>
      </c>
      <c r="GL65" s="24">
        <f t="shared" si="266"/>
      </c>
      <c r="GM65" s="24">
        <f t="shared" si="266"/>
      </c>
      <c r="GN65" s="24">
        <f t="shared" si="266"/>
      </c>
      <c r="GO65" s="24">
        <f t="shared" si="266"/>
      </c>
      <c r="GP65" s="24">
        <f t="shared" si="266"/>
      </c>
    </row>
    <row r="66" spans="2:198" ht="14.25" thickBot="1">
      <c r="B66" s="194" t="s">
        <v>24</v>
      </c>
      <c r="C66" s="195"/>
      <c r="D66" s="195"/>
      <c r="E66" s="195"/>
      <c r="F66" s="195"/>
      <c r="G66" s="127"/>
      <c r="H66" s="95" t="str">
        <f aca="true" t="shared" si="267" ref="H66:AM66">IF(OR(AND(H13=$D$479,H21="適合",H22="適合",H62&gt;=20,H65&gt;=100),AND(H13=$D$480,H21="適合",H22="適合",H62&gt;=20,H65&gt;=75,H65&lt;100),AND(H13=$D$481,H21="適合",H22="適合",H62&gt;=20,H65&gt;=50,H65&lt;75),AND(H13=$D$482,H21="適合",H22="適合",H62&gt;=20,H65&gt;=20,H65&lt;50),AND(H13=$D$483,H21="適合",H62&gt;=20,H65&gt;=100)),"適合","-")</f>
        <v>-</v>
      </c>
      <c r="I66" s="95" t="str">
        <f t="shared" si="267"/>
        <v>-</v>
      </c>
      <c r="J66" s="95" t="str">
        <f t="shared" si="267"/>
        <v>-</v>
      </c>
      <c r="K66" s="95" t="str">
        <f t="shared" si="267"/>
        <v>-</v>
      </c>
      <c r="L66" s="95" t="str">
        <f t="shared" si="267"/>
        <v>-</v>
      </c>
      <c r="M66" s="95" t="str">
        <f t="shared" si="267"/>
        <v>-</v>
      </c>
      <c r="N66" s="95" t="str">
        <f t="shared" si="267"/>
        <v>-</v>
      </c>
      <c r="O66" s="95" t="str">
        <f t="shared" si="267"/>
        <v>-</v>
      </c>
      <c r="P66" s="95" t="str">
        <f t="shared" si="267"/>
        <v>-</v>
      </c>
      <c r="Q66" s="95" t="str">
        <f t="shared" si="267"/>
        <v>-</v>
      </c>
      <c r="R66" s="95" t="str">
        <f t="shared" si="267"/>
        <v>-</v>
      </c>
      <c r="S66" s="95" t="str">
        <f t="shared" si="267"/>
        <v>-</v>
      </c>
      <c r="T66" s="95" t="str">
        <f t="shared" si="267"/>
        <v>-</v>
      </c>
      <c r="U66" s="95" t="str">
        <f t="shared" si="267"/>
        <v>-</v>
      </c>
      <c r="V66" s="95" t="str">
        <f t="shared" si="267"/>
        <v>-</v>
      </c>
      <c r="W66" s="95" t="str">
        <f t="shared" si="267"/>
        <v>-</v>
      </c>
      <c r="X66" s="95" t="str">
        <f t="shared" si="267"/>
        <v>-</v>
      </c>
      <c r="Y66" s="95" t="str">
        <f t="shared" si="267"/>
        <v>-</v>
      </c>
      <c r="Z66" s="95" t="str">
        <f t="shared" si="267"/>
        <v>-</v>
      </c>
      <c r="AA66" s="95" t="str">
        <f t="shared" si="267"/>
        <v>-</v>
      </c>
      <c r="AB66" s="95" t="str">
        <f t="shared" si="267"/>
        <v>-</v>
      </c>
      <c r="AC66" s="95" t="str">
        <f t="shared" si="267"/>
        <v>-</v>
      </c>
      <c r="AD66" s="95" t="str">
        <f t="shared" si="267"/>
        <v>-</v>
      </c>
      <c r="AE66" s="95" t="str">
        <f t="shared" si="267"/>
        <v>-</v>
      </c>
      <c r="AF66" s="95" t="str">
        <f t="shared" si="267"/>
        <v>-</v>
      </c>
      <c r="AG66" s="95" t="str">
        <f t="shared" si="267"/>
        <v>-</v>
      </c>
      <c r="AH66" s="95" t="str">
        <f t="shared" si="267"/>
        <v>-</v>
      </c>
      <c r="AI66" s="95" t="str">
        <f t="shared" si="267"/>
        <v>-</v>
      </c>
      <c r="AJ66" s="95" t="str">
        <f t="shared" si="267"/>
        <v>-</v>
      </c>
      <c r="AK66" s="95" t="str">
        <f t="shared" si="267"/>
        <v>-</v>
      </c>
      <c r="AL66" s="95" t="str">
        <f t="shared" si="267"/>
        <v>-</v>
      </c>
      <c r="AM66" s="95" t="str">
        <f t="shared" si="267"/>
        <v>-</v>
      </c>
      <c r="AN66" s="95" t="str">
        <f aca="true" t="shared" si="268" ref="AN66:BS66">IF(OR(AND(AN13=$D$479,AN21="適合",AN22="適合",AN62&gt;=20,AN65&gt;=100),AND(AN13=$D$480,AN21="適合",AN22="適合",AN62&gt;=20,AN65&gt;=75,AN65&lt;100),AND(AN13=$D$481,AN21="適合",AN22="適合",AN62&gt;=20,AN65&gt;=50,AN65&lt;75),AND(AN13=$D$482,AN21="適合",AN22="適合",AN62&gt;=20,AN65&gt;=20,AN65&lt;50),AND(AN13=$D$483,AN21="適合",AN62&gt;=20,AN65&gt;=100)),"適合","-")</f>
        <v>-</v>
      </c>
      <c r="AO66" s="95" t="str">
        <f t="shared" si="268"/>
        <v>-</v>
      </c>
      <c r="AP66" s="95" t="str">
        <f t="shared" si="268"/>
        <v>-</v>
      </c>
      <c r="AQ66" s="95" t="str">
        <f t="shared" si="268"/>
        <v>-</v>
      </c>
      <c r="AR66" s="95" t="str">
        <f t="shared" si="268"/>
        <v>-</v>
      </c>
      <c r="AS66" s="95" t="str">
        <f t="shared" si="268"/>
        <v>-</v>
      </c>
      <c r="AT66" s="95" t="str">
        <f t="shared" si="268"/>
        <v>-</v>
      </c>
      <c r="AU66" s="95" t="str">
        <f t="shared" si="268"/>
        <v>-</v>
      </c>
      <c r="AV66" s="95" t="str">
        <f t="shared" si="268"/>
        <v>-</v>
      </c>
      <c r="AW66" s="95" t="str">
        <f t="shared" si="268"/>
        <v>-</v>
      </c>
      <c r="AX66" s="95" t="str">
        <f t="shared" si="268"/>
        <v>-</v>
      </c>
      <c r="AY66" s="95" t="str">
        <f t="shared" si="268"/>
        <v>-</v>
      </c>
      <c r="AZ66" s="95" t="str">
        <f t="shared" si="268"/>
        <v>-</v>
      </c>
      <c r="BA66" s="95" t="str">
        <f t="shared" si="268"/>
        <v>-</v>
      </c>
      <c r="BB66" s="95" t="str">
        <f t="shared" si="268"/>
        <v>-</v>
      </c>
      <c r="BC66" s="95" t="str">
        <f t="shared" si="268"/>
        <v>-</v>
      </c>
      <c r="BD66" s="95" t="str">
        <f t="shared" si="268"/>
        <v>-</v>
      </c>
      <c r="BE66" s="95" t="str">
        <f t="shared" si="268"/>
        <v>-</v>
      </c>
      <c r="BF66" s="95" t="str">
        <f t="shared" si="268"/>
        <v>-</v>
      </c>
      <c r="BG66" s="95" t="str">
        <f t="shared" si="268"/>
        <v>-</v>
      </c>
      <c r="BH66" s="95" t="str">
        <f t="shared" si="268"/>
        <v>-</v>
      </c>
      <c r="BI66" s="95" t="str">
        <f t="shared" si="268"/>
        <v>-</v>
      </c>
      <c r="BJ66" s="95" t="str">
        <f t="shared" si="268"/>
        <v>-</v>
      </c>
      <c r="BK66" s="95" t="str">
        <f t="shared" si="268"/>
        <v>-</v>
      </c>
      <c r="BL66" s="95" t="str">
        <f t="shared" si="268"/>
        <v>-</v>
      </c>
      <c r="BM66" s="95" t="str">
        <f t="shared" si="268"/>
        <v>-</v>
      </c>
      <c r="BN66" s="95" t="str">
        <f t="shared" si="268"/>
        <v>-</v>
      </c>
      <c r="BO66" s="95" t="str">
        <f t="shared" si="268"/>
        <v>-</v>
      </c>
      <c r="BP66" s="95" t="str">
        <f t="shared" si="268"/>
        <v>-</v>
      </c>
      <c r="BQ66" s="95" t="str">
        <f t="shared" si="268"/>
        <v>-</v>
      </c>
      <c r="BR66" s="95" t="str">
        <f t="shared" si="268"/>
        <v>-</v>
      </c>
      <c r="BS66" s="95" t="str">
        <f t="shared" si="268"/>
        <v>-</v>
      </c>
      <c r="BT66" s="95" t="str">
        <f aca="true" t="shared" si="269" ref="BT66:CY66">IF(OR(AND(BT13=$D$479,BT21="適合",BT22="適合",BT62&gt;=20,BT65&gt;=100),AND(BT13=$D$480,BT21="適合",BT22="適合",BT62&gt;=20,BT65&gt;=75,BT65&lt;100),AND(BT13=$D$481,BT21="適合",BT22="適合",BT62&gt;=20,BT65&gt;=50,BT65&lt;75),AND(BT13=$D$482,BT21="適合",BT22="適合",BT62&gt;=20,BT65&gt;=20,BT65&lt;50),AND(BT13=$D$483,BT21="適合",BT62&gt;=20,BT65&gt;=100)),"適合","-")</f>
        <v>-</v>
      </c>
      <c r="BU66" s="95" t="str">
        <f t="shared" si="269"/>
        <v>-</v>
      </c>
      <c r="BV66" s="95" t="str">
        <f t="shared" si="269"/>
        <v>-</v>
      </c>
      <c r="BW66" s="95" t="str">
        <f t="shared" si="269"/>
        <v>-</v>
      </c>
      <c r="BX66" s="95" t="str">
        <f t="shared" si="269"/>
        <v>-</v>
      </c>
      <c r="BY66" s="95" t="str">
        <f t="shared" si="269"/>
        <v>-</v>
      </c>
      <c r="BZ66" s="95" t="str">
        <f t="shared" si="269"/>
        <v>-</v>
      </c>
      <c r="CA66" s="95" t="str">
        <f t="shared" si="269"/>
        <v>-</v>
      </c>
      <c r="CB66" s="95" t="str">
        <f t="shared" si="269"/>
        <v>-</v>
      </c>
      <c r="CC66" s="95" t="str">
        <f t="shared" si="269"/>
        <v>-</v>
      </c>
      <c r="CD66" s="95" t="str">
        <f t="shared" si="269"/>
        <v>-</v>
      </c>
      <c r="CE66" s="95" t="str">
        <f t="shared" si="269"/>
        <v>-</v>
      </c>
      <c r="CF66" s="95" t="str">
        <f t="shared" si="269"/>
        <v>-</v>
      </c>
      <c r="CG66" s="95" t="str">
        <f t="shared" si="269"/>
        <v>-</v>
      </c>
      <c r="CH66" s="95" t="str">
        <f t="shared" si="269"/>
        <v>-</v>
      </c>
      <c r="CI66" s="95" t="str">
        <f t="shared" si="269"/>
        <v>-</v>
      </c>
      <c r="CJ66" s="95" t="str">
        <f t="shared" si="269"/>
        <v>-</v>
      </c>
      <c r="CK66" s="95" t="str">
        <f t="shared" si="269"/>
        <v>-</v>
      </c>
      <c r="CL66" s="95" t="str">
        <f t="shared" si="269"/>
        <v>-</v>
      </c>
      <c r="CM66" s="95" t="str">
        <f t="shared" si="269"/>
        <v>-</v>
      </c>
      <c r="CN66" s="95" t="str">
        <f t="shared" si="269"/>
        <v>-</v>
      </c>
      <c r="CO66" s="95" t="str">
        <f t="shared" si="269"/>
        <v>-</v>
      </c>
      <c r="CP66" s="95" t="str">
        <f t="shared" si="269"/>
        <v>-</v>
      </c>
      <c r="CQ66" s="95" t="str">
        <f t="shared" si="269"/>
        <v>-</v>
      </c>
      <c r="CR66" s="95" t="str">
        <f t="shared" si="269"/>
        <v>-</v>
      </c>
      <c r="CS66" s="95" t="str">
        <f t="shared" si="269"/>
        <v>-</v>
      </c>
      <c r="CT66" s="95" t="str">
        <f t="shared" si="269"/>
        <v>-</v>
      </c>
      <c r="CU66" s="95" t="str">
        <f t="shared" si="269"/>
        <v>-</v>
      </c>
      <c r="CV66" s="95" t="str">
        <f t="shared" si="269"/>
        <v>-</v>
      </c>
      <c r="CW66" s="95" t="str">
        <f t="shared" si="269"/>
        <v>-</v>
      </c>
      <c r="CX66" s="95" t="str">
        <f t="shared" si="269"/>
        <v>-</v>
      </c>
      <c r="CY66" s="95" t="str">
        <f t="shared" si="269"/>
        <v>-</v>
      </c>
      <c r="CZ66" s="95" t="str">
        <f aca="true" t="shared" si="270" ref="CZ66:EE66">IF(OR(AND(CZ13=$D$479,CZ21="適合",CZ22="適合",CZ62&gt;=20,CZ65&gt;=100),AND(CZ13=$D$480,CZ21="適合",CZ22="適合",CZ62&gt;=20,CZ65&gt;=75,CZ65&lt;100),AND(CZ13=$D$481,CZ21="適合",CZ22="適合",CZ62&gt;=20,CZ65&gt;=50,CZ65&lt;75),AND(CZ13=$D$482,CZ21="適合",CZ22="適合",CZ62&gt;=20,CZ65&gt;=20,CZ65&lt;50),AND(CZ13=$D$483,CZ21="適合",CZ62&gt;=20,CZ65&gt;=100)),"適合","-")</f>
        <v>-</v>
      </c>
      <c r="DA66" s="95" t="str">
        <f t="shared" si="270"/>
        <v>-</v>
      </c>
      <c r="DB66" s="95" t="str">
        <f t="shared" si="270"/>
        <v>-</v>
      </c>
      <c r="DC66" s="95" t="str">
        <f t="shared" si="270"/>
        <v>-</v>
      </c>
      <c r="DD66" s="95" t="str">
        <f t="shared" si="270"/>
        <v>-</v>
      </c>
      <c r="DE66" s="95" t="str">
        <f t="shared" si="270"/>
        <v>-</v>
      </c>
      <c r="DF66" s="95" t="str">
        <f t="shared" si="270"/>
        <v>-</v>
      </c>
      <c r="DG66" s="95" t="str">
        <f t="shared" si="270"/>
        <v>-</v>
      </c>
      <c r="DH66" s="95" t="str">
        <f t="shared" si="270"/>
        <v>-</v>
      </c>
      <c r="DI66" s="95" t="str">
        <f t="shared" si="270"/>
        <v>-</v>
      </c>
      <c r="DJ66" s="95" t="str">
        <f t="shared" si="270"/>
        <v>-</v>
      </c>
      <c r="DK66" s="95" t="str">
        <f t="shared" si="270"/>
        <v>-</v>
      </c>
      <c r="DL66" s="95" t="str">
        <f t="shared" si="270"/>
        <v>-</v>
      </c>
      <c r="DM66" s="95" t="str">
        <f t="shared" si="270"/>
        <v>-</v>
      </c>
      <c r="DN66" s="95" t="str">
        <f t="shared" si="270"/>
        <v>-</v>
      </c>
      <c r="DO66" s="95" t="str">
        <f t="shared" si="270"/>
        <v>-</v>
      </c>
      <c r="DP66" s="95" t="str">
        <f t="shared" si="270"/>
        <v>-</v>
      </c>
      <c r="DQ66" s="95" t="str">
        <f t="shared" si="270"/>
        <v>-</v>
      </c>
      <c r="DR66" s="95" t="str">
        <f t="shared" si="270"/>
        <v>-</v>
      </c>
      <c r="DS66" s="95" t="str">
        <f t="shared" si="270"/>
        <v>-</v>
      </c>
      <c r="DT66" s="95" t="str">
        <f t="shared" si="270"/>
        <v>-</v>
      </c>
      <c r="DU66" s="95" t="str">
        <f t="shared" si="270"/>
        <v>-</v>
      </c>
      <c r="DV66" s="95" t="str">
        <f t="shared" si="270"/>
        <v>-</v>
      </c>
      <c r="DW66" s="95" t="str">
        <f t="shared" si="270"/>
        <v>-</v>
      </c>
      <c r="DX66" s="95" t="str">
        <f t="shared" si="270"/>
        <v>-</v>
      </c>
      <c r="DY66" s="95" t="str">
        <f t="shared" si="270"/>
        <v>-</v>
      </c>
      <c r="DZ66" s="95" t="str">
        <f t="shared" si="270"/>
        <v>-</v>
      </c>
      <c r="EA66" s="95" t="str">
        <f t="shared" si="270"/>
        <v>-</v>
      </c>
      <c r="EB66" s="95" t="str">
        <f t="shared" si="270"/>
        <v>-</v>
      </c>
      <c r="EC66" s="95" t="str">
        <f t="shared" si="270"/>
        <v>-</v>
      </c>
      <c r="ED66" s="95" t="str">
        <f t="shared" si="270"/>
        <v>-</v>
      </c>
      <c r="EE66" s="95" t="str">
        <f t="shared" si="270"/>
        <v>-</v>
      </c>
      <c r="EF66" s="95" t="str">
        <f aca="true" t="shared" si="271" ref="EF66:FK66">IF(OR(AND(EF13=$D$479,EF21="適合",EF22="適合",EF62&gt;=20,EF65&gt;=100),AND(EF13=$D$480,EF21="適合",EF22="適合",EF62&gt;=20,EF65&gt;=75,EF65&lt;100),AND(EF13=$D$481,EF21="適合",EF22="適合",EF62&gt;=20,EF65&gt;=50,EF65&lt;75),AND(EF13=$D$482,EF21="適合",EF22="適合",EF62&gt;=20,EF65&gt;=20,EF65&lt;50),AND(EF13=$D$483,EF21="適合",EF62&gt;=20,EF65&gt;=100)),"適合","-")</f>
        <v>-</v>
      </c>
      <c r="EG66" s="95" t="str">
        <f t="shared" si="271"/>
        <v>-</v>
      </c>
      <c r="EH66" s="95" t="str">
        <f t="shared" si="271"/>
        <v>-</v>
      </c>
      <c r="EI66" s="95" t="str">
        <f t="shared" si="271"/>
        <v>-</v>
      </c>
      <c r="EJ66" s="95" t="str">
        <f t="shared" si="271"/>
        <v>-</v>
      </c>
      <c r="EK66" s="95" t="str">
        <f t="shared" si="271"/>
        <v>-</v>
      </c>
      <c r="EL66" s="95" t="str">
        <f t="shared" si="271"/>
        <v>-</v>
      </c>
      <c r="EM66" s="95" t="str">
        <f t="shared" si="271"/>
        <v>-</v>
      </c>
      <c r="EN66" s="95" t="str">
        <f t="shared" si="271"/>
        <v>-</v>
      </c>
      <c r="EO66" s="95" t="str">
        <f t="shared" si="271"/>
        <v>-</v>
      </c>
      <c r="EP66" s="95" t="str">
        <f t="shared" si="271"/>
        <v>-</v>
      </c>
      <c r="EQ66" s="95" t="str">
        <f t="shared" si="271"/>
        <v>-</v>
      </c>
      <c r="ER66" s="95" t="str">
        <f t="shared" si="271"/>
        <v>-</v>
      </c>
      <c r="ES66" s="95" t="str">
        <f t="shared" si="271"/>
        <v>-</v>
      </c>
      <c r="ET66" s="95" t="str">
        <f t="shared" si="271"/>
        <v>-</v>
      </c>
      <c r="EU66" s="95" t="str">
        <f t="shared" si="271"/>
        <v>-</v>
      </c>
      <c r="EV66" s="95" t="str">
        <f t="shared" si="271"/>
        <v>-</v>
      </c>
      <c r="EW66" s="95" t="str">
        <f t="shared" si="271"/>
        <v>-</v>
      </c>
      <c r="EX66" s="95" t="str">
        <f t="shared" si="271"/>
        <v>-</v>
      </c>
      <c r="EY66" s="95" t="str">
        <f t="shared" si="271"/>
        <v>-</v>
      </c>
      <c r="EZ66" s="95" t="str">
        <f t="shared" si="271"/>
        <v>-</v>
      </c>
      <c r="FA66" s="95" t="str">
        <f t="shared" si="271"/>
        <v>-</v>
      </c>
      <c r="FB66" s="95" t="str">
        <f t="shared" si="271"/>
        <v>-</v>
      </c>
      <c r="FC66" s="95" t="str">
        <f t="shared" si="271"/>
        <v>-</v>
      </c>
      <c r="FD66" s="95" t="str">
        <f t="shared" si="271"/>
        <v>-</v>
      </c>
      <c r="FE66" s="95" t="str">
        <f t="shared" si="271"/>
        <v>-</v>
      </c>
      <c r="FF66" s="95" t="str">
        <f t="shared" si="271"/>
        <v>-</v>
      </c>
      <c r="FG66" s="95" t="str">
        <f t="shared" si="271"/>
        <v>-</v>
      </c>
      <c r="FH66" s="95" t="str">
        <f t="shared" si="271"/>
        <v>-</v>
      </c>
      <c r="FI66" s="95" t="str">
        <f t="shared" si="271"/>
        <v>-</v>
      </c>
      <c r="FJ66" s="95" t="str">
        <f t="shared" si="271"/>
        <v>-</v>
      </c>
      <c r="FK66" s="95" t="str">
        <f t="shared" si="271"/>
        <v>-</v>
      </c>
      <c r="FL66" s="95" t="str">
        <f aca="true" t="shared" si="272" ref="FL66:GP66">IF(OR(AND(FL13=$D$479,FL21="適合",FL22="適合",FL62&gt;=20,FL65&gt;=100),AND(FL13=$D$480,FL21="適合",FL22="適合",FL62&gt;=20,FL65&gt;=75,FL65&lt;100),AND(FL13=$D$481,FL21="適合",FL22="適合",FL62&gt;=20,FL65&gt;=50,FL65&lt;75),AND(FL13=$D$482,FL21="適合",FL22="適合",FL62&gt;=20,FL65&gt;=20,FL65&lt;50),AND(FL13=$D$483,FL21="適合",FL62&gt;=20,FL65&gt;=100)),"適合","-")</f>
        <v>-</v>
      </c>
      <c r="FM66" s="95" t="str">
        <f t="shared" si="272"/>
        <v>-</v>
      </c>
      <c r="FN66" s="95" t="str">
        <f t="shared" si="272"/>
        <v>-</v>
      </c>
      <c r="FO66" s="95" t="str">
        <f t="shared" si="272"/>
        <v>-</v>
      </c>
      <c r="FP66" s="95" t="str">
        <f t="shared" si="272"/>
        <v>-</v>
      </c>
      <c r="FQ66" s="95" t="str">
        <f t="shared" si="272"/>
        <v>-</v>
      </c>
      <c r="FR66" s="95" t="str">
        <f t="shared" si="272"/>
        <v>-</v>
      </c>
      <c r="FS66" s="95" t="str">
        <f t="shared" si="272"/>
        <v>-</v>
      </c>
      <c r="FT66" s="95" t="str">
        <f t="shared" si="272"/>
        <v>-</v>
      </c>
      <c r="FU66" s="95" t="str">
        <f t="shared" si="272"/>
        <v>-</v>
      </c>
      <c r="FV66" s="95" t="str">
        <f t="shared" si="272"/>
        <v>-</v>
      </c>
      <c r="FW66" s="95" t="str">
        <f t="shared" si="272"/>
        <v>-</v>
      </c>
      <c r="FX66" s="95" t="str">
        <f t="shared" si="272"/>
        <v>-</v>
      </c>
      <c r="FY66" s="95" t="str">
        <f t="shared" si="272"/>
        <v>-</v>
      </c>
      <c r="FZ66" s="95" t="str">
        <f t="shared" si="272"/>
        <v>-</v>
      </c>
      <c r="GA66" s="95" t="str">
        <f t="shared" si="272"/>
        <v>-</v>
      </c>
      <c r="GB66" s="95" t="str">
        <f t="shared" si="272"/>
        <v>-</v>
      </c>
      <c r="GC66" s="95" t="str">
        <f t="shared" si="272"/>
        <v>-</v>
      </c>
      <c r="GD66" s="95" t="str">
        <f t="shared" si="272"/>
        <v>-</v>
      </c>
      <c r="GE66" s="95" t="str">
        <f t="shared" si="272"/>
        <v>-</v>
      </c>
      <c r="GF66" s="95" t="str">
        <f t="shared" si="272"/>
        <v>-</v>
      </c>
      <c r="GG66" s="95" t="str">
        <f t="shared" si="272"/>
        <v>-</v>
      </c>
      <c r="GH66" s="95" t="str">
        <f t="shared" si="272"/>
        <v>-</v>
      </c>
      <c r="GI66" s="95" t="str">
        <f t="shared" si="272"/>
        <v>-</v>
      </c>
      <c r="GJ66" s="95" t="str">
        <f t="shared" si="272"/>
        <v>-</v>
      </c>
      <c r="GK66" s="95" t="str">
        <f t="shared" si="272"/>
        <v>-</v>
      </c>
      <c r="GL66" s="95" t="str">
        <f t="shared" si="272"/>
        <v>-</v>
      </c>
      <c r="GM66" s="95" t="str">
        <f t="shared" si="272"/>
        <v>-</v>
      </c>
      <c r="GN66" s="95" t="str">
        <f t="shared" si="272"/>
        <v>-</v>
      </c>
      <c r="GO66" s="95" t="str">
        <f t="shared" si="272"/>
        <v>-</v>
      </c>
      <c r="GP66" s="95" t="str">
        <f t="shared" si="272"/>
        <v>-</v>
      </c>
    </row>
    <row r="67" spans="2:198" ht="12">
      <c r="B67" s="96"/>
      <c r="C67" s="96"/>
      <c r="D67" s="96"/>
      <c r="E67" s="96"/>
      <c r="F67" s="96"/>
      <c r="G67" s="97"/>
      <c r="H67" s="98"/>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c r="EO67" s="97"/>
      <c r="EP67" s="97"/>
      <c r="EQ67" s="97"/>
      <c r="ER67" s="97"/>
      <c r="ES67" s="97"/>
      <c r="ET67" s="97"/>
      <c r="EU67" s="97"/>
      <c r="EV67" s="97"/>
      <c r="EW67" s="97"/>
      <c r="EX67" s="97"/>
      <c r="EY67" s="97"/>
      <c r="EZ67" s="97"/>
      <c r="FA67" s="97"/>
      <c r="FB67" s="97"/>
      <c r="FC67" s="97"/>
      <c r="FD67" s="97"/>
      <c r="FE67" s="97"/>
      <c r="FF67" s="97"/>
      <c r="FG67" s="97"/>
      <c r="FH67" s="97"/>
      <c r="FI67" s="97"/>
      <c r="FJ67" s="97"/>
      <c r="FK67" s="97"/>
      <c r="FL67" s="97"/>
      <c r="FM67" s="97"/>
      <c r="FN67" s="97"/>
      <c r="FO67" s="97"/>
      <c r="FP67" s="97"/>
      <c r="FQ67" s="97"/>
      <c r="FR67" s="97"/>
      <c r="FS67" s="97"/>
      <c r="FT67" s="97"/>
      <c r="FU67" s="97"/>
      <c r="FV67" s="97"/>
      <c r="FW67" s="97"/>
      <c r="FX67" s="97"/>
      <c r="FY67" s="97"/>
      <c r="FZ67" s="97"/>
      <c r="GA67" s="97"/>
      <c r="GB67" s="97"/>
      <c r="GC67" s="97"/>
      <c r="GD67" s="97"/>
      <c r="GE67" s="97"/>
      <c r="GF67" s="97"/>
      <c r="GG67" s="97"/>
      <c r="GH67" s="97"/>
      <c r="GI67" s="97"/>
      <c r="GJ67" s="97"/>
      <c r="GK67" s="97"/>
      <c r="GL67" s="97"/>
      <c r="GM67" s="97"/>
      <c r="GN67" s="97"/>
      <c r="GO67" s="97"/>
      <c r="GP67" s="97"/>
    </row>
    <row r="68" spans="2:198" s="35" customFormat="1" ht="12">
      <c r="B68" s="196" t="s">
        <v>116</v>
      </c>
      <c r="C68" s="197"/>
      <c r="D68" s="197"/>
      <c r="E68" s="197"/>
      <c r="F68" s="197"/>
      <c r="G68" s="99"/>
      <c r="H68" s="100"/>
      <c r="I68" s="100"/>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1"/>
      <c r="FX68" s="101"/>
      <c r="FY68" s="101"/>
      <c r="FZ68" s="101"/>
      <c r="GA68" s="101"/>
      <c r="GB68" s="101"/>
      <c r="GC68" s="101"/>
      <c r="GD68" s="101"/>
      <c r="GE68" s="101"/>
      <c r="GF68" s="101"/>
      <c r="GG68" s="101"/>
      <c r="GH68" s="101"/>
      <c r="GI68" s="101"/>
      <c r="GJ68" s="101"/>
      <c r="GK68" s="101"/>
      <c r="GL68" s="101"/>
      <c r="GM68" s="101"/>
      <c r="GN68" s="101"/>
      <c r="GO68" s="101"/>
      <c r="GP68" s="101"/>
    </row>
    <row r="69" s="35" customFormat="1" ht="12" customHeight="1" hidden="1"/>
    <row r="70" s="35" customFormat="1" ht="12" customHeight="1" hidden="1"/>
    <row r="71" s="35" customFormat="1" ht="12" customHeight="1" hidden="1"/>
    <row r="72" s="35" customFormat="1" ht="12" customHeight="1" hidden="1"/>
    <row r="73" s="35" customFormat="1" ht="12" customHeight="1" hidden="1"/>
    <row r="74" s="35" customFormat="1" ht="12" customHeight="1" hidden="1"/>
    <row r="75" s="35" customFormat="1" ht="12" customHeight="1" hidden="1"/>
    <row r="76" s="35" customFormat="1" ht="12" customHeight="1" hidden="1"/>
    <row r="77" s="35" customFormat="1" ht="12" customHeight="1" hidden="1"/>
    <row r="78" s="35" customFormat="1" ht="12" customHeight="1" hidden="1"/>
    <row r="79" s="35" customFormat="1" ht="12" customHeight="1" hidden="1"/>
    <row r="80" s="35" customFormat="1" ht="12" customHeight="1" hidden="1"/>
    <row r="81" s="35" customFormat="1" ht="12" customHeight="1" hidden="1"/>
    <row r="82" s="35" customFormat="1" ht="12" customHeight="1" hidden="1"/>
    <row r="83" s="35" customFormat="1" ht="12" customHeight="1" hidden="1"/>
    <row r="84" s="35" customFormat="1" ht="12" customHeight="1" hidden="1"/>
    <row r="85" s="35" customFormat="1" ht="12" customHeight="1" hidden="1"/>
    <row r="86" s="35" customFormat="1" ht="12" customHeight="1" hidden="1"/>
    <row r="87" s="35" customFormat="1" ht="12" customHeight="1" hidden="1"/>
    <row r="88" s="35" customFormat="1" ht="12" customHeight="1" hidden="1"/>
    <row r="89" s="35" customFormat="1" ht="12" customHeight="1" hidden="1"/>
    <row r="90" s="35" customFormat="1" ht="12" customHeight="1" hidden="1"/>
    <row r="91" s="35" customFormat="1" ht="12" customHeight="1" hidden="1"/>
    <row r="92" s="35" customFormat="1" ht="12" customHeight="1" hidden="1"/>
    <row r="93" s="35" customFormat="1" ht="12" customHeight="1" hidden="1"/>
    <row r="94" s="35" customFormat="1" ht="12" customHeight="1" hidden="1"/>
    <row r="95" s="35" customFormat="1" ht="12" customHeight="1" hidden="1"/>
    <row r="96" s="35" customFormat="1" ht="12" customHeight="1" hidden="1"/>
    <row r="97" s="35" customFormat="1" ht="12" customHeight="1" hidden="1"/>
    <row r="98" s="35" customFormat="1" ht="12" customHeight="1" hidden="1"/>
    <row r="99" s="35" customFormat="1" ht="12" customHeight="1" hidden="1"/>
    <row r="100" s="35" customFormat="1" ht="12" customHeight="1" hidden="1"/>
    <row r="101" s="35" customFormat="1" ht="12" customHeight="1" hidden="1"/>
    <row r="102" s="35" customFormat="1" ht="12" customHeight="1" hidden="1"/>
    <row r="103" s="35" customFormat="1" ht="12" customHeight="1" hidden="1"/>
    <row r="104" s="35" customFormat="1" ht="12" customHeight="1" hidden="1"/>
    <row r="105" s="35" customFormat="1" ht="12" customHeight="1" hidden="1"/>
    <row r="106" s="35" customFormat="1" ht="12" customHeight="1" hidden="1"/>
    <row r="107" s="35" customFormat="1" ht="12" customHeight="1" hidden="1"/>
    <row r="108" s="35" customFormat="1" ht="12" customHeight="1" hidden="1"/>
    <row r="109" s="35" customFormat="1" ht="12" customHeight="1" hidden="1"/>
    <row r="110" s="35" customFormat="1" ht="12" customHeight="1" hidden="1"/>
    <row r="111" s="35" customFormat="1" ht="12" customHeight="1" hidden="1"/>
    <row r="112" s="35" customFormat="1" ht="12" customHeight="1" hidden="1"/>
    <row r="113" s="35" customFormat="1" ht="12" customHeight="1" hidden="1"/>
    <row r="114" s="35" customFormat="1" ht="12" customHeight="1" hidden="1"/>
    <row r="115" s="35" customFormat="1" ht="12" customHeight="1" hidden="1"/>
    <row r="116" s="35" customFormat="1" ht="12" customHeight="1" hidden="1"/>
    <row r="117" s="35" customFormat="1" ht="12" customHeight="1" hidden="1"/>
    <row r="118" s="35" customFormat="1" ht="12" customHeight="1" hidden="1"/>
    <row r="119" s="35" customFormat="1" ht="12" customHeight="1" hidden="1"/>
    <row r="120" s="35" customFormat="1" ht="12" customHeight="1" hidden="1"/>
    <row r="121" s="35" customFormat="1" ht="12" customHeight="1" hidden="1"/>
    <row r="122" s="35" customFormat="1" ht="12" customHeight="1" hidden="1"/>
    <row r="123" s="35" customFormat="1" ht="12" customHeight="1" hidden="1"/>
    <row r="124" s="35" customFormat="1" ht="12" customHeight="1" hidden="1"/>
    <row r="125" s="35" customFormat="1" ht="12" customHeight="1" hidden="1"/>
    <row r="126" s="35" customFormat="1" ht="12" customHeight="1" hidden="1"/>
    <row r="127" s="35" customFormat="1" ht="12" customHeight="1" hidden="1"/>
    <row r="128" s="35" customFormat="1" ht="12" customHeight="1" hidden="1"/>
    <row r="129" s="35" customFormat="1" ht="12" customHeight="1" hidden="1"/>
    <row r="130" s="35" customFormat="1" ht="12" customHeight="1" hidden="1"/>
    <row r="131" s="35" customFormat="1" ht="12" customHeight="1" hidden="1"/>
    <row r="132" s="35" customFormat="1" ht="12" customHeight="1" hidden="1"/>
    <row r="133" s="35" customFormat="1" ht="12" customHeight="1" hidden="1"/>
    <row r="134" s="35" customFormat="1" ht="12" customHeight="1" hidden="1"/>
    <row r="135" s="35" customFormat="1" ht="12" customHeight="1" hidden="1"/>
    <row r="136" s="35" customFormat="1" ht="12" customHeight="1" hidden="1"/>
    <row r="137" s="35" customFormat="1" ht="12" customHeight="1" hidden="1"/>
    <row r="138" s="35" customFormat="1" ht="12" customHeight="1" hidden="1"/>
    <row r="139" s="35" customFormat="1" ht="12" customHeight="1" hidden="1"/>
    <row r="140" s="35" customFormat="1" ht="12" customHeight="1" hidden="1"/>
    <row r="141" s="35" customFormat="1" ht="12" customHeight="1" hidden="1"/>
    <row r="142" s="35" customFormat="1" ht="12" customHeight="1" hidden="1"/>
    <row r="143" s="35" customFormat="1" ht="12" customHeight="1" hidden="1"/>
    <row r="144" s="35" customFormat="1" ht="12" customHeight="1" hidden="1"/>
    <row r="145" s="35" customFormat="1" ht="12" customHeight="1" hidden="1"/>
    <row r="146" s="35" customFormat="1" ht="12" customHeight="1" hidden="1"/>
    <row r="147" s="35" customFormat="1" ht="12" customHeight="1" hidden="1"/>
    <row r="148" s="35" customFormat="1" ht="12" customHeight="1" hidden="1"/>
    <row r="149" s="35" customFormat="1" ht="12" customHeight="1" hidden="1"/>
    <row r="150" s="35" customFormat="1" ht="12" customHeight="1" hidden="1"/>
    <row r="151" s="35" customFormat="1" ht="12" customHeight="1" hidden="1"/>
    <row r="152" s="35" customFormat="1" ht="12" customHeight="1" hidden="1"/>
    <row r="153" s="35" customFormat="1" ht="12" customHeight="1" hidden="1"/>
    <row r="154" s="35" customFormat="1" ht="12" customHeight="1" hidden="1"/>
    <row r="155" s="35" customFormat="1" ht="12" customHeight="1" hidden="1"/>
    <row r="156" s="35" customFormat="1" ht="12" customHeight="1" hidden="1"/>
    <row r="157" s="35" customFormat="1" ht="12" customHeight="1" hidden="1"/>
    <row r="158" s="35" customFormat="1" ht="12" customHeight="1" hidden="1"/>
    <row r="159" s="35" customFormat="1" ht="12" customHeight="1" hidden="1"/>
    <row r="160" s="35" customFormat="1" ht="12" customHeight="1" hidden="1"/>
    <row r="161" s="35" customFormat="1" ht="12" customHeight="1" hidden="1"/>
    <row r="162" s="35" customFormat="1" ht="12" customHeight="1" hidden="1"/>
    <row r="163" s="35" customFormat="1" ht="12" customHeight="1" hidden="1"/>
    <row r="164" s="35" customFormat="1" ht="12" customHeight="1" hidden="1"/>
    <row r="165" s="35" customFormat="1" ht="12" customHeight="1" hidden="1"/>
    <row r="166" s="35" customFormat="1" ht="12" customHeight="1" hidden="1"/>
    <row r="167" s="35" customFormat="1" ht="12" customHeight="1" hidden="1"/>
    <row r="168" s="35" customFormat="1" ht="12" customHeight="1" hidden="1"/>
    <row r="169" s="35" customFormat="1" ht="12" customHeight="1" hidden="1"/>
    <row r="170" s="35" customFormat="1" ht="12" customHeight="1" hidden="1"/>
    <row r="171" s="35" customFormat="1" ht="12" customHeight="1" hidden="1"/>
    <row r="172" s="35" customFormat="1" ht="12" customHeight="1" hidden="1"/>
    <row r="173" s="35" customFormat="1" ht="12" customHeight="1" hidden="1"/>
    <row r="174" s="35" customFormat="1" ht="12" customHeight="1" hidden="1"/>
    <row r="175" s="35" customFormat="1" ht="12" customHeight="1" hidden="1"/>
    <row r="176" s="35" customFormat="1" ht="12" customHeight="1" hidden="1"/>
    <row r="177" s="35" customFormat="1" ht="12" customHeight="1" hidden="1"/>
    <row r="178" s="35" customFormat="1" ht="12" customHeight="1" hidden="1"/>
    <row r="179" s="35" customFormat="1" ht="12" customHeight="1" hidden="1"/>
    <row r="180" s="35" customFormat="1" ht="12" customHeight="1" hidden="1"/>
    <row r="181" spans="1:7" s="35" customFormat="1" ht="12" customHeight="1" hidden="1">
      <c r="A181" s="29"/>
      <c r="B181" s="29"/>
      <c r="C181" s="29"/>
      <c r="D181" s="29"/>
      <c r="E181" s="29"/>
      <c r="F181" s="29"/>
      <c r="G181" s="29"/>
    </row>
    <row r="182" spans="1:7" s="35" customFormat="1" ht="12" customHeight="1" hidden="1">
      <c r="A182" s="29"/>
      <c r="B182" s="29"/>
      <c r="C182" s="29"/>
      <c r="D182" s="29"/>
      <c r="E182" s="29"/>
      <c r="F182" s="29"/>
      <c r="G182" s="29"/>
    </row>
    <row r="183" spans="1:7" s="35" customFormat="1" ht="12" customHeight="1" hidden="1">
      <c r="A183" s="29"/>
      <c r="B183" s="29"/>
      <c r="C183" s="29"/>
      <c r="D183" s="29"/>
      <c r="E183" s="29"/>
      <c r="F183" s="29"/>
      <c r="G183" s="29"/>
    </row>
    <row r="184" spans="1:7" s="35" customFormat="1" ht="12" customHeight="1" hidden="1">
      <c r="A184" s="29"/>
      <c r="B184" s="29"/>
      <c r="C184" s="29"/>
      <c r="D184" s="29"/>
      <c r="E184" s="29"/>
      <c r="F184" s="29"/>
      <c r="G184" s="29"/>
    </row>
    <row r="185" spans="1:7" s="35" customFormat="1" ht="12" customHeight="1" hidden="1">
      <c r="A185" s="29"/>
      <c r="B185" s="29"/>
      <c r="C185" s="29"/>
      <c r="D185" s="29"/>
      <c r="E185" s="29"/>
      <c r="F185" s="29"/>
      <c r="G185" s="29"/>
    </row>
    <row r="186" spans="1:7" s="35" customFormat="1" ht="12" customHeight="1" hidden="1">
      <c r="A186" s="29"/>
      <c r="B186" s="29"/>
      <c r="C186" s="29"/>
      <c r="D186" s="29"/>
      <c r="E186" s="29"/>
      <c r="F186" s="29"/>
      <c r="G186" s="29"/>
    </row>
    <row r="187" spans="1:7" s="35" customFormat="1" ht="12" customHeight="1" hidden="1">
      <c r="A187" s="29"/>
      <c r="B187" s="29"/>
      <c r="C187" s="29"/>
      <c r="D187" s="29"/>
      <c r="E187" s="29"/>
      <c r="F187" s="29"/>
      <c r="G187" s="29"/>
    </row>
    <row r="188" spans="1:7" s="35" customFormat="1" ht="12" customHeight="1" hidden="1">
      <c r="A188" s="29"/>
      <c r="B188" s="29"/>
      <c r="C188" s="29"/>
      <c r="D188" s="29"/>
      <c r="E188" s="29"/>
      <c r="F188" s="29"/>
      <c r="G188" s="29"/>
    </row>
    <row r="189" spans="1:7" s="35" customFormat="1" ht="12" customHeight="1" hidden="1">
      <c r="A189" s="29"/>
      <c r="B189" s="29"/>
      <c r="C189" s="29"/>
      <c r="D189" s="29"/>
      <c r="E189" s="29"/>
      <c r="F189" s="29"/>
      <c r="G189" s="29"/>
    </row>
    <row r="190" spans="1:7" s="35" customFormat="1" ht="12" customHeight="1" hidden="1">
      <c r="A190" s="29"/>
      <c r="B190" s="29"/>
      <c r="C190" s="29"/>
      <c r="D190" s="29"/>
      <c r="E190" s="29"/>
      <c r="F190" s="29"/>
      <c r="G190" s="29"/>
    </row>
    <row r="191" spans="1:7" s="35" customFormat="1" ht="12" customHeight="1" hidden="1">
      <c r="A191" s="29"/>
      <c r="B191" s="29"/>
      <c r="C191" s="29"/>
      <c r="D191" s="29"/>
      <c r="E191" s="29"/>
      <c r="F191" s="29"/>
      <c r="G191" s="29"/>
    </row>
    <row r="192" spans="1:7" s="35" customFormat="1" ht="12" customHeight="1" hidden="1">
      <c r="A192" s="29"/>
      <c r="B192" s="29"/>
      <c r="C192" s="29"/>
      <c r="D192" s="29"/>
      <c r="E192" s="29"/>
      <c r="F192" s="29"/>
      <c r="G192" s="29"/>
    </row>
    <row r="193" spans="1:7" s="35" customFormat="1" ht="12" customHeight="1" hidden="1">
      <c r="A193" s="29"/>
      <c r="B193" s="29"/>
      <c r="C193" s="29"/>
      <c r="D193" s="29"/>
      <c r="E193" s="29"/>
      <c r="F193" s="29"/>
      <c r="G193" s="29"/>
    </row>
    <row r="194" spans="1:7" s="35" customFormat="1" ht="12" customHeight="1" hidden="1">
      <c r="A194" s="29"/>
      <c r="B194" s="29"/>
      <c r="C194" s="29"/>
      <c r="D194" s="29"/>
      <c r="E194" s="29"/>
      <c r="F194" s="29"/>
      <c r="G194" s="29"/>
    </row>
    <row r="195" spans="1:7" s="35" customFormat="1" ht="12" customHeight="1" hidden="1">
      <c r="A195" s="29"/>
      <c r="B195" s="29"/>
      <c r="C195" s="29"/>
      <c r="D195" s="29"/>
      <c r="E195" s="29"/>
      <c r="F195" s="29"/>
      <c r="G195" s="29"/>
    </row>
    <row r="196" spans="1:7" s="35" customFormat="1" ht="12" customHeight="1" hidden="1">
      <c r="A196" s="29"/>
      <c r="B196" s="29"/>
      <c r="C196" s="29"/>
      <c r="D196" s="29"/>
      <c r="E196" s="29"/>
      <c r="F196" s="29"/>
      <c r="G196" s="29"/>
    </row>
    <row r="197" spans="1:7" s="35" customFormat="1" ht="12" customHeight="1" hidden="1">
      <c r="A197" s="29"/>
      <c r="B197" s="29"/>
      <c r="C197" s="29"/>
      <c r="D197" s="29"/>
      <c r="E197" s="29"/>
      <c r="F197" s="29"/>
      <c r="G197" s="29"/>
    </row>
    <row r="198" spans="1:7" s="35" customFormat="1" ht="12" customHeight="1" hidden="1">
      <c r="A198" s="29"/>
      <c r="B198" s="29"/>
      <c r="C198" s="29"/>
      <c r="D198" s="29"/>
      <c r="E198" s="29"/>
      <c r="F198" s="29"/>
      <c r="G198" s="29"/>
    </row>
    <row r="199" spans="1:7" s="35" customFormat="1" ht="12" customHeight="1" hidden="1">
      <c r="A199" s="29"/>
      <c r="B199" s="29"/>
      <c r="C199" s="29"/>
      <c r="D199" s="29"/>
      <c r="E199" s="29"/>
      <c r="F199" s="29"/>
      <c r="G199" s="29"/>
    </row>
    <row r="200" spans="1:7" s="35" customFormat="1" ht="12" customHeight="1" hidden="1">
      <c r="A200" s="29"/>
      <c r="B200" s="29"/>
      <c r="C200" s="29"/>
      <c r="D200" s="29"/>
      <c r="E200" s="29"/>
      <c r="F200" s="29"/>
      <c r="G200" s="29"/>
    </row>
    <row r="201" spans="1:7" s="35" customFormat="1" ht="12" customHeight="1" hidden="1">
      <c r="A201" s="29"/>
      <c r="B201" s="29"/>
      <c r="C201" s="29"/>
      <c r="D201" s="29"/>
      <c r="E201" s="29"/>
      <c r="F201" s="29"/>
      <c r="G201" s="29"/>
    </row>
    <row r="202" spans="1:7" s="35" customFormat="1" ht="12" customHeight="1" hidden="1">
      <c r="A202" s="29"/>
      <c r="B202" s="29"/>
      <c r="C202" s="29"/>
      <c r="D202" s="29"/>
      <c r="E202" s="29"/>
      <c r="F202" s="29"/>
      <c r="G202" s="29"/>
    </row>
    <row r="203" spans="1:7" s="35" customFormat="1" ht="12" customHeight="1" hidden="1">
      <c r="A203" s="29"/>
      <c r="B203" s="29"/>
      <c r="C203" s="29"/>
      <c r="D203" s="29"/>
      <c r="E203" s="29"/>
      <c r="F203" s="29"/>
      <c r="G203" s="29"/>
    </row>
    <row r="204" spans="1:7" s="35" customFormat="1" ht="12" customHeight="1" hidden="1">
      <c r="A204" s="29"/>
      <c r="B204" s="29"/>
      <c r="C204" s="29"/>
      <c r="D204" s="29"/>
      <c r="E204" s="29"/>
      <c r="F204" s="29"/>
      <c r="G204" s="29"/>
    </row>
    <row r="205" spans="1:7" s="35" customFormat="1" ht="12" customHeight="1" hidden="1">
      <c r="A205" s="29"/>
      <c r="B205" s="29"/>
      <c r="C205" s="29"/>
      <c r="D205" s="29"/>
      <c r="E205" s="29"/>
      <c r="F205" s="29"/>
      <c r="G205" s="29"/>
    </row>
    <row r="206" spans="1:7" s="35" customFormat="1" ht="12" customHeight="1" hidden="1">
      <c r="A206" s="29"/>
      <c r="B206" s="29"/>
      <c r="C206" s="29"/>
      <c r="D206" s="29"/>
      <c r="E206" s="29"/>
      <c r="F206" s="29"/>
      <c r="G206" s="29"/>
    </row>
    <row r="207" spans="1:7" s="35" customFormat="1" ht="12" customHeight="1" hidden="1">
      <c r="A207" s="29"/>
      <c r="B207" s="29"/>
      <c r="C207" s="29"/>
      <c r="D207" s="29"/>
      <c r="E207" s="29"/>
      <c r="F207" s="29"/>
      <c r="G207" s="29"/>
    </row>
    <row r="208" spans="1:7" s="35" customFormat="1" ht="12" customHeight="1" hidden="1">
      <c r="A208" s="29"/>
      <c r="B208" s="29"/>
      <c r="C208" s="29"/>
      <c r="D208" s="29"/>
      <c r="E208" s="29"/>
      <c r="F208" s="29"/>
      <c r="G208" s="29"/>
    </row>
    <row r="209" spans="1:7" s="35" customFormat="1" ht="12" customHeight="1" hidden="1">
      <c r="A209" s="29"/>
      <c r="B209" s="29"/>
      <c r="C209" s="29"/>
      <c r="D209" s="29"/>
      <c r="E209" s="29"/>
      <c r="F209" s="29"/>
      <c r="G209" s="29"/>
    </row>
    <row r="210" spans="1:7" s="35" customFormat="1" ht="12" customHeight="1" hidden="1">
      <c r="A210" s="29"/>
      <c r="B210" s="29"/>
      <c r="C210" s="29"/>
      <c r="D210" s="29"/>
      <c r="E210" s="29"/>
      <c r="F210" s="29"/>
      <c r="G210" s="29"/>
    </row>
    <row r="211" spans="1:7" s="35" customFormat="1" ht="12" customHeight="1" hidden="1">
      <c r="A211" s="29"/>
      <c r="B211" s="29"/>
      <c r="C211" s="29"/>
      <c r="D211" s="29"/>
      <c r="E211" s="29"/>
      <c r="F211" s="29"/>
      <c r="G211" s="29"/>
    </row>
    <row r="212" spans="1:7" s="35" customFormat="1" ht="12" customHeight="1" hidden="1">
      <c r="A212" s="29"/>
      <c r="B212" s="29"/>
      <c r="C212" s="29"/>
      <c r="D212" s="29"/>
      <c r="E212" s="29"/>
      <c r="F212" s="29"/>
      <c r="G212" s="29"/>
    </row>
    <row r="213" spans="1:7" s="35" customFormat="1" ht="12" customHeight="1" hidden="1">
      <c r="A213" s="29"/>
      <c r="B213" s="29"/>
      <c r="C213" s="29"/>
      <c r="D213" s="29"/>
      <c r="E213" s="29"/>
      <c r="F213" s="29"/>
      <c r="G213" s="29"/>
    </row>
    <row r="214" spans="1:7" s="35" customFormat="1" ht="12" customHeight="1" hidden="1">
      <c r="A214" s="29"/>
      <c r="B214" s="29"/>
      <c r="C214" s="29"/>
      <c r="D214" s="29"/>
      <c r="E214" s="29"/>
      <c r="F214" s="29"/>
      <c r="G214" s="29"/>
    </row>
    <row r="215" spans="1:7" s="35" customFormat="1" ht="12" customHeight="1" hidden="1">
      <c r="A215" s="29"/>
      <c r="B215" s="29"/>
      <c r="C215" s="29"/>
      <c r="D215" s="29"/>
      <c r="E215" s="29"/>
      <c r="F215" s="29"/>
      <c r="G215" s="29"/>
    </row>
    <row r="216" spans="1:7" s="35" customFormat="1" ht="12" customHeight="1" hidden="1">
      <c r="A216" s="29"/>
      <c r="B216" s="29"/>
      <c r="C216" s="29"/>
      <c r="D216" s="29"/>
      <c r="E216" s="29"/>
      <c r="F216" s="29"/>
      <c r="G216" s="29"/>
    </row>
    <row r="217" spans="1:7" s="35" customFormat="1" ht="12" customHeight="1" hidden="1">
      <c r="A217" s="29"/>
      <c r="B217" s="29"/>
      <c r="C217" s="29"/>
      <c r="D217" s="29"/>
      <c r="E217" s="29"/>
      <c r="F217" s="29"/>
      <c r="G217" s="29"/>
    </row>
    <row r="218" spans="1:7" s="35" customFormat="1" ht="12" customHeight="1" hidden="1">
      <c r="A218" s="29"/>
      <c r="B218" s="29"/>
      <c r="C218" s="29"/>
      <c r="D218" s="29"/>
      <c r="E218" s="29"/>
      <c r="F218" s="29"/>
      <c r="G218" s="29"/>
    </row>
    <row r="219" spans="1:7" s="35" customFormat="1" ht="12" customHeight="1" hidden="1">
      <c r="A219" s="29"/>
      <c r="B219" s="29"/>
      <c r="C219" s="29"/>
      <c r="D219" s="29"/>
      <c r="E219" s="29"/>
      <c r="F219" s="29"/>
      <c r="G219" s="29"/>
    </row>
    <row r="220" spans="1:7" s="35" customFormat="1" ht="12" customHeight="1" hidden="1">
      <c r="A220" s="29"/>
      <c r="B220" s="29"/>
      <c r="C220" s="29"/>
      <c r="D220" s="29"/>
      <c r="E220" s="29"/>
      <c r="F220" s="29"/>
      <c r="G220" s="29"/>
    </row>
    <row r="221" spans="1:7" s="35" customFormat="1" ht="12" customHeight="1" hidden="1">
      <c r="A221" s="29"/>
      <c r="B221" s="29"/>
      <c r="C221" s="29"/>
      <c r="D221" s="29"/>
      <c r="E221" s="29"/>
      <c r="F221" s="29"/>
      <c r="G221" s="29"/>
    </row>
    <row r="222" spans="1:7" s="35" customFormat="1" ht="12" customHeight="1" hidden="1">
      <c r="A222" s="29"/>
      <c r="B222" s="29"/>
      <c r="C222" s="29"/>
      <c r="D222" s="29"/>
      <c r="E222" s="29"/>
      <c r="F222" s="29"/>
      <c r="G222" s="29"/>
    </row>
    <row r="223" spans="1:7" s="35" customFormat="1" ht="12" customHeight="1" hidden="1">
      <c r="A223" s="29"/>
      <c r="B223" s="29"/>
      <c r="C223" s="29"/>
      <c r="D223" s="29"/>
      <c r="E223" s="29"/>
      <c r="F223" s="29"/>
      <c r="G223" s="29"/>
    </row>
    <row r="224" spans="1:7" s="35" customFormat="1" ht="12" customHeight="1" hidden="1">
      <c r="A224" s="29"/>
      <c r="B224" s="29"/>
      <c r="C224" s="29"/>
      <c r="D224" s="29"/>
      <c r="E224" s="29"/>
      <c r="F224" s="29"/>
      <c r="G224" s="29"/>
    </row>
    <row r="225" spans="1:7" s="35" customFormat="1" ht="12" customHeight="1" hidden="1">
      <c r="A225" s="29"/>
      <c r="B225" s="29"/>
      <c r="C225" s="29"/>
      <c r="D225" s="29"/>
      <c r="E225" s="29"/>
      <c r="F225" s="29"/>
      <c r="G225" s="29"/>
    </row>
    <row r="226" spans="1:7" s="35" customFormat="1" ht="12" customHeight="1" hidden="1">
      <c r="A226" s="29"/>
      <c r="B226" s="29"/>
      <c r="C226" s="29"/>
      <c r="D226" s="29"/>
      <c r="E226" s="29"/>
      <c r="F226" s="29"/>
      <c r="G226" s="29"/>
    </row>
    <row r="227" spans="1:7" s="35" customFormat="1" ht="12" customHeight="1" hidden="1">
      <c r="A227" s="29"/>
      <c r="B227" s="29"/>
      <c r="C227" s="29"/>
      <c r="D227" s="29"/>
      <c r="E227" s="29"/>
      <c r="F227" s="29"/>
      <c r="G227" s="29"/>
    </row>
    <row r="228" spans="1:7" s="35" customFormat="1" ht="12" customHeight="1" hidden="1">
      <c r="A228" s="29"/>
      <c r="B228" s="29"/>
      <c r="C228" s="29"/>
      <c r="D228" s="29"/>
      <c r="E228" s="29"/>
      <c r="F228" s="29"/>
      <c r="G228" s="29"/>
    </row>
    <row r="229" spans="1:7" s="35" customFormat="1" ht="12" customHeight="1" hidden="1">
      <c r="A229" s="29"/>
      <c r="B229" s="29"/>
      <c r="C229" s="29"/>
      <c r="D229" s="29"/>
      <c r="E229" s="29"/>
      <c r="F229" s="29"/>
      <c r="G229" s="29"/>
    </row>
    <row r="230" spans="1:7" s="35" customFormat="1" ht="12" customHeight="1" hidden="1">
      <c r="A230" s="29"/>
      <c r="B230" s="29"/>
      <c r="C230" s="29"/>
      <c r="D230" s="29"/>
      <c r="E230" s="29"/>
      <c r="F230" s="29"/>
      <c r="G230" s="29"/>
    </row>
    <row r="231" spans="1:7" s="35" customFormat="1" ht="12" customHeight="1" hidden="1">
      <c r="A231" s="29"/>
      <c r="B231" s="29"/>
      <c r="C231" s="29"/>
      <c r="D231" s="29"/>
      <c r="E231" s="29"/>
      <c r="F231" s="29"/>
      <c r="G231" s="29"/>
    </row>
    <row r="232" spans="1:7" s="35" customFormat="1" ht="12" customHeight="1" hidden="1">
      <c r="A232" s="29"/>
      <c r="B232" s="29"/>
      <c r="C232" s="29"/>
      <c r="D232" s="29"/>
      <c r="E232" s="29"/>
      <c r="F232" s="29"/>
      <c r="G232" s="29"/>
    </row>
    <row r="233" spans="1:7" s="35" customFormat="1" ht="12" customHeight="1" hidden="1">
      <c r="A233" s="29"/>
      <c r="B233" s="29"/>
      <c r="C233" s="29"/>
      <c r="D233" s="29"/>
      <c r="E233" s="29"/>
      <c r="F233" s="29"/>
      <c r="G233" s="29"/>
    </row>
    <row r="234" spans="1:7" s="35" customFormat="1" ht="12" customHeight="1" hidden="1">
      <c r="A234" s="29"/>
      <c r="B234" s="29"/>
      <c r="C234" s="29"/>
      <c r="D234" s="29"/>
      <c r="E234" s="29"/>
      <c r="F234" s="29"/>
      <c r="G234" s="29"/>
    </row>
    <row r="235" spans="1:7" s="35" customFormat="1" ht="12" customHeight="1" hidden="1">
      <c r="A235" s="29"/>
      <c r="B235" s="29"/>
      <c r="C235" s="29"/>
      <c r="D235" s="29"/>
      <c r="E235" s="29"/>
      <c r="F235" s="29"/>
      <c r="G235" s="29"/>
    </row>
    <row r="236" spans="1:7" s="35" customFormat="1" ht="12" customHeight="1" hidden="1">
      <c r="A236" s="29"/>
      <c r="B236" s="29"/>
      <c r="C236" s="29"/>
      <c r="D236" s="29"/>
      <c r="E236" s="29"/>
      <c r="F236" s="29"/>
      <c r="G236" s="29"/>
    </row>
    <row r="237" spans="1:7" s="35" customFormat="1" ht="12" customHeight="1" hidden="1">
      <c r="A237" s="29"/>
      <c r="B237" s="29"/>
      <c r="C237" s="29"/>
      <c r="D237" s="29"/>
      <c r="E237" s="29"/>
      <c r="F237" s="29"/>
      <c r="G237" s="29"/>
    </row>
    <row r="238" spans="1:7" s="35" customFormat="1" ht="12" customHeight="1" hidden="1">
      <c r="A238" s="29"/>
      <c r="B238" s="29"/>
      <c r="C238" s="29"/>
      <c r="D238" s="29"/>
      <c r="E238" s="29"/>
      <c r="F238" s="29"/>
      <c r="G238" s="29"/>
    </row>
    <row r="239" spans="1:7" s="35" customFormat="1" ht="12" customHeight="1" hidden="1">
      <c r="A239" s="29"/>
      <c r="B239" s="29"/>
      <c r="C239" s="29"/>
      <c r="D239" s="29"/>
      <c r="E239" s="29"/>
      <c r="F239" s="29"/>
      <c r="G239" s="29"/>
    </row>
    <row r="240" spans="1:7" s="35" customFormat="1" ht="12" customHeight="1" hidden="1">
      <c r="A240" s="29"/>
      <c r="B240" s="29"/>
      <c r="C240" s="29"/>
      <c r="D240" s="29"/>
      <c r="E240" s="29"/>
      <c r="F240" s="29"/>
      <c r="G240" s="29"/>
    </row>
    <row r="241" spans="1:7" s="35" customFormat="1" ht="12" customHeight="1" hidden="1">
      <c r="A241" s="29"/>
      <c r="B241" s="29"/>
      <c r="C241" s="29"/>
      <c r="D241" s="29"/>
      <c r="E241" s="29"/>
      <c r="F241" s="29"/>
      <c r="G241" s="29"/>
    </row>
    <row r="242" spans="1:7" s="35" customFormat="1" ht="12" customHeight="1" hidden="1">
      <c r="A242" s="29"/>
      <c r="B242" s="29"/>
      <c r="C242" s="29"/>
      <c r="D242" s="29"/>
      <c r="E242" s="29"/>
      <c r="F242" s="29"/>
      <c r="G242" s="29"/>
    </row>
    <row r="243" spans="1:7" s="35" customFormat="1" ht="12" customHeight="1" hidden="1">
      <c r="A243" s="29"/>
      <c r="B243" s="29"/>
      <c r="C243" s="29"/>
      <c r="D243" s="29"/>
      <c r="E243" s="29"/>
      <c r="F243" s="29"/>
      <c r="G243" s="29"/>
    </row>
    <row r="244" spans="1:7" s="35" customFormat="1" ht="12" customHeight="1" hidden="1">
      <c r="A244" s="29"/>
      <c r="B244" s="29"/>
      <c r="C244" s="29"/>
      <c r="D244" s="29"/>
      <c r="E244" s="29"/>
      <c r="F244" s="29"/>
      <c r="G244" s="29"/>
    </row>
    <row r="245" spans="1:7" s="35" customFormat="1" ht="12" customHeight="1" hidden="1">
      <c r="A245" s="29"/>
      <c r="B245" s="29"/>
      <c r="C245" s="29"/>
      <c r="D245" s="29"/>
      <c r="E245" s="29"/>
      <c r="F245" s="29"/>
      <c r="G245" s="29"/>
    </row>
    <row r="246" spans="1:7" s="35" customFormat="1" ht="12" customHeight="1" hidden="1">
      <c r="A246" s="29"/>
      <c r="B246" s="29"/>
      <c r="C246" s="29"/>
      <c r="D246" s="29"/>
      <c r="E246" s="29"/>
      <c r="F246" s="29"/>
      <c r="G246" s="29"/>
    </row>
    <row r="247" spans="1:7" s="35" customFormat="1" ht="12" customHeight="1" hidden="1">
      <c r="A247" s="29"/>
      <c r="B247" s="29"/>
      <c r="C247" s="29"/>
      <c r="D247" s="29"/>
      <c r="E247" s="29"/>
      <c r="F247" s="29"/>
      <c r="G247" s="29"/>
    </row>
    <row r="248" spans="1:7" s="35" customFormat="1" ht="12" customHeight="1" hidden="1">
      <c r="A248" s="29"/>
      <c r="B248" s="29"/>
      <c r="C248" s="29"/>
      <c r="D248" s="29"/>
      <c r="E248" s="29"/>
      <c r="F248" s="29"/>
      <c r="G248" s="29"/>
    </row>
    <row r="249" spans="1:7" s="35" customFormat="1" ht="12" customHeight="1" hidden="1">
      <c r="A249" s="29"/>
      <c r="B249" s="29"/>
      <c r="C249" s="29"/>
      <c r="D249" s="29"/>
      <c r="E249" s="29"/>
      <c r="F249" s="29"/>
      <c r="G249" s="29"/>
    </row>
    <row r="250" spans="1:7" s="35" customFormat="1" ht="12" customHeight="1" hidden="1">
      <c r="A250" s="29"/>
      <c r="B250" s="29"/>
      <c r="C250" s="29"/>
      <c r="D250" s="29"/>
      <c r="E250" s="29"/>
      <c r="F250" s="29"/>
      <c r="G250" s="29"/>
    </row>
    <row r="251" spans="1:7" s="35" customFormat="1" ht="12" customHeight="1" hidden="1">
      <c r="A251" s="29"/>
      <c r="B251" s="29"/>
      <c r="C251" s="29"/>
      <c r="D251" s="29"/>
      <c r="E251" s="29"/>
      <c r="F251" s="29"/>
      <c r="G251" s="29"/>
    </row>
    <row r="252" spans="1:7" s="35" customFormat="1" ht="12" customHeight="1" hidden="1">
      <c r="A252" s="29"/>
      <c r="B252" s="29"/>
      <c r="C252" s="29"/>
      <c r="D252" s="29"/>
      <c r="E252" s="29"/>
      <c r="F252" s="29"/>
      <c r="G252" s="29"/>
    </row>
    <row r="253" spans="1:7" s="35" customFormat="1" ht="12" customHeight="1" hidden="1">
      <c r="A253" s="29"/>
      <c r="B253" s="29"/>
      <c r="C253" s="29"/>
      <c r="D253" s="29"/>
      <c r="E253" s="29"/>
      <c r="F253" s="29"/>
      <c r="G253" s="29"/>
    </row>
    <row r="254" spans="1:7" s="35" customFormat="1" ht="12" customHeight="1" hidden="1">
      <c r="A254" s="29"/>
      <c r="B254" s="29"/>
      <c r="C254" s="29"/>
      <c r="D254" s="29"/>
      <c r="E254" s="29"/>
      <c r="F254" s="29"/>
      <c r="G254" s="29"/>
    </row>
    <row r="255" spans="1:7" s="35" customFormat="1" ht="12" customHeight="1" hidden="1">
      <c r="A255" s="29"/>
      <c r="B255" s="29"/>
      <c r="C255" s="29"/>
      <c r="D255" s="29"/>
      <c r="E255" s="29"/>
      <c r="F255" s="29"/>
      <c r="G255" s="29"/>
    </row>
    <row r="256" spans="1:7" s="35" customFormat="1" ht="12" customHeight="1" hidden="1">
      <c r="A256" s="29"/>
      <c r="B256" s="29"/>
      <c r="C256" s="29"/>
      <c r="D256" s="29"/>
      <c r="E256" s="29"/>
      <c r="F256" s="29"/>
      <c r="G256" s="29"/>
    </row>
    <row r="257" spans="1:7" s="35" customFormat="1" ht="12" customHeight="1" hidden="1">
      <c r="A257" s="29"/>
      <c r="B257" s="29"/>
      <c r="C257" s="29"/>
      <c r="D257" s="29"/>
      <c r="E257" s="29"/>
      <c r="F257" s="29"/>
      <c r="G257" s="29"/>
    </row>
    <row r="258" spans="1:7" s="35" customFormat="1" ht="12" customHeight="1" hidden="1">
      <c r="A258" s="29"/>
      <c r="B258" s="29"/>
      <c r="C258" s="29"/>
      <c r="D258" s="29"/>
      <c r="E258" s="29"/>
      <c r="F258" s="29"/>
      <c r="G258" s="29"/>
    </row>
    <row r="259" spans="1:7" s="35" customFormat="1" ht="12" customHeight="1" hidden="1">
      <c r="A259" s="29"/>
      <c r="B259" s="29"/>
      <c r="C259" s="29"/>
      <c r="D259" s="29"/>
      <c r="E259" s="29"/>
      <c r="F259" s="29"/>
      <c r="G259" s="29"/>
    </row>
    <row r="260" spans="1:7" s="35" customFormat="1" ht="12" customHeight="1" hidden="1">
      <c r="A260" s="29"/>
      <c r="B260" s="29"/>
      <c r="C260" s="29"/>
      <c r="D260" s="29"/>
      <c r="E260" s="29"/>
      <c r="F260" s="29"/>
      <c r="G260" s="29"/>
    </row>
    <row r="261" spans="1:7" s="35" customFormat="1" ht="12" customHeight="1" hidden="1">
      <c r="A261" s="29"/>
      <c r="B261" s="29"/>
      <c r="C261" s="29"/>
      <c r="D261" s="29"/>
      <c r="E261" s="29"/>
      <c r="F261" s="29"/>
      <c r="G261" s="29"/>
    </row>
    <row r="262" spans="1:7" s="35" customFormat="1" ht="12" customHeight="1" hidden="1">
      <c r="A262" s="29"/>
      <c r="B262" s="29"/>
      <c r="C262" s="29"/>
      <c r="D262" s="29"/>
      <c r="E262" s="29"/>
      <c r="F262" s="29"/>
      <c r="G262" s="29"/>
    </row>
    <row r="263" spans="1:7" s="35" customFormat="1" ht="12" customHeight="1" hidden="1">
      <c r="A263" s="29"/>
      <c r="B263" s="29"/>
      <c r="C263" s="29"/>
      <c r="D263" s="29"/>
      <c r="E263" s="29"/>
      <c r="F263" s="29"/>
      <c r="G263" s="29"/>
    </row>
    <row r="264" spans="1:7" s="35" customFormat="1" ht="12" customHeight="1" hidden="1">
      <c r="A264" s="29"/>
      <c r="B264" s="29"/>
      <c r="C264" s="29"/>
      <c r="D264" s="29"/>
      <c r="E264" s="29"/>
      <c r="F264" s="29"/>
      <c r="G264" s="29"/>
    </row>
    <row r="265" spans="1:7" s="35" customFormat="1" ht="12" customHeight="1" hidden="1">
      <c r="A265" s="29"/>
      <c r="B265" s="29"/>
      <c r="C265" s="29"/>
      <c r="D265" s="29"/>
      <c r="E265" s="29"/>
      <c r="F265" s="29"/>
      <c r="G265" s="29"/>
    </row>
    <row r="266" spans="1:7" s="35" customFormat="1" ht="12" customHeight="1" hidden="1">
      <c r="A266" s="29"/>
      <c r="B266" s="29"/>
      <c r="C266" s="29"/>
      <c r="D266" s="29"/>
      <c r="E266" s="29"/>
      <c r="F266" s="29"/>
      <c r="G266" s="29"/>
    </row>
    <row r="267" spans="1:7" s="35" customFormat="1" ht="12" customHeight="1" hidden="1">
      <c r="A267" s="29"/>
      <c r="B267" s="29"/>
      <c r="C267" s="29"/>
      <c r="D267" s="29"/>
      <c r="E267" s="29"/>
      <c r="F267" s="29"/>
      <c r="G267" s="29"/>
    </row>
    <row r="268" spans="1:7" s="35" customFormat="1" ht="12" customHeight="1" hidden="1">
      <c r="A268" s="29"/>
      <c r="B268" s="29"/>
      <c r="C268" s="29"/>
      <c r="D268" s="29"/>
      <c r="E268" s="29"/>
      <c r="F268" s="29"/>
      <c r="G268" s="29"/>
    </row>
    <row r="269" spans="1:7" s="35" customFormat="1" ht="12" customHeight="1" hidden="1">
      <c r="A269" s="29"/>
      <c r="B269" s="29"/>
      <c r="C269" s="29"/>
      <c r="D269" s="29"/>
      <c r="E269" s="29"/>
      <c r="F269" s="29"/>
      <c r="G269" s="29"/>
    </row>
    <row r="270" spans="1:7" s="35" customFormat="1" ht="12" customHeight="1" hidden="1">
      <c r="A270" s="29"/>
      <c r="B270" s="29"/>
      <c r="C270" s="29"/>
      <c r="D270" s="29"/>
      <c r="E270" s="29"/>
      <c r="F270" s="29"/>
      <c r="G270" s="29"/>
    </row>
    <row r="271" spans="1:7" s="35" customFormat="1" ht="12" customHeight="1" hidden="1">
      <c r="A271" s="29"/>
      <c r="B271" s="29"/>
      <c r="C271" s="29"/>
      <c r="D271" s="29"/>
      <c r="E271" s="29"/>
      <c r="F271" s="29"/>
      <c r="G271" s="29"/>
    </row>
    <row r="272" spans="1:7" s="35" customFormat="1" ht="12" customHeight="1" hidden="1">
      <c r="A272" s="29"/>
      <c r="B272" s="29"/>
      <c r="C272" s="29"/>
      <c r="D272" s="29"/>
      <c r="E272" s="29"/>
      <c r="F272" s="29"/>
      <c r="G272" s="29"/>
    </row>
    <row r="273" spans="1:7" s="35" customFormat="1" ht="12" customHeight="1" hidden="1">
      <c r="A273" s="29"/>
      <c r="B273" s="29"/>
      <c r="C273" s="29"/>
      <c r="D273" s="29"/>
      <c r="E273" s="29"/>
      <c r="F273" s="29"/>
      <c r="G273" s="29"/>
    </row>
    <row r="274" spans="1:7" s="35" customFormat="1" ht="12" customHeight="1" hidden="1">
      <c r="A274" s="29"/>
      <c r="B274" s="29"/>
      <c r="C274" s="29"/>
      <c r="D274" s="29"/>
      <c r="E274" s="29"/>
      <c r="F274" s="29"/>
      <c r="G274" s="29"/>
    </row>
    <row r="275" spans="1:7" s="35" customFormat="1" ht="12" customHeight="1" hidden="1">
      <c r="A275" s="29"/>
      <c r="B275" s="29"/>
      <c r="C275" s="29"/>
      <c r="D275" s="29"/>
      <c r="E275" s="29"/>
      <c r="F275" s="29"/>
      <c r="G275" s="29"/>
    </row>
    <row r="276" spans="1:7" s="35" customFormat="1" ht="12" customHeight="1" hidden="1">
      <c r="A276" s="29"/>
      <c r="B276" s="29"/>
      <c r="C276" s="29"/>
      <c r="D276" s="29"/>
      <c r="E276" s="29"/>
      <c r="F276" s="29"/>
      <c r="G276" s="29"/>
    </row>
    <row r="277" spans="1:7" s="35" customFormat="1" ht="12" customHeight="1" hidden="1">
      <c r="A277" s="29"/>
      <c r="B277" s="29"/>
      <c r="C277" s="29"/>
      <c r="D277" s="29"/>
      <c r="E277" s="29"/>
      <c r="F277" s="29"/>
      <c r="G277" s="29"/>
    </row>
    <row r="278" spans="1:7" s="35" customFormat="1" ht="12" customHeight="1" hidden="1">
      <c r="A278" s="29"/>
      <c r="B278" s="29"/>
      <c r="C278" s="29"/>
      <c r="D278" s="29"/>
      <c r="E278" s="29"/>
      <c r="F278" s="29"/>
      <c r="G278" s="29"/>
    </row>
    <row r="279" spans="1:7" s="35" customFormat="1" ht="12" customHeight="1" hidden="1">
      <c r="A279" s="29"/>
      <c r="B279" s="29"/>
      <c r="C279" s="29"/>
      <c r="D279" s="29"/>
      <c r="E279" s="29"/>
      <c r="F279" s="29"/>
      <c r="G279" s="29"/>
    </row>
    <row r="280" spans="1:7" s="35" customFormat="1" ht="12" customHeight="1" hidden="1">
      <c r="A280" s="29"/>
      <c r="B280" s="29"/>
      <c r="C280" s="29"/>
      <c r="D280" s="29"/>
      <c r="E280" s="29"/>
      <c r="F280" s="29"/>
      <c r="G280" s="29"/>
    </row>
    <row r="281" spans="1:7" s="35" customFormat="1" ht="12" customHeight="1" hidden="1">
      <c r="A281" s="29"/>
      <c r="B281" s="29"/>
      <c r="C281" s="29"/>
      <c r="D281" s="29"/>
      <c r="E281" s="29"/>
      <c r="F281" s="29"/>
      <c r="G281" s="29"/>
    </row>
    <row r="282" spans="1:7" s="35" customFormat="1" ht="12" customHeight="1" hidden="1">
      <c r="A282" s="29"/>
      <c r="B282" s="29"/>
      <c r="C282" s="29"/>
      <c r="D282" s="29"/>
      <c r="E282" s="29"/>
      <c r="F282" s="29"/>
      <c r="G282" s="29"/>
    </row>
    <row r="283" spans="1:7" s="35" customFormat="1" ht="12" customHeight="1" hidden="1">
      <c r="A283" s="29"/>
      <c r="B283" s="29"/>
      <c r="C283" s="29"/>
      <c r="D283" s="29"/>
      <c r="E283" s="29"/>
      <c r="F283" s="29"/>
      <c r="G283" s="29"/>
    </row>
    <row r="284" spans="1:7" s="35" customFormat="1" ht="12" customHeight="1" hidden="1">
      <c r="A284" s="29"/>
      <c r="B284" s="29"/>
      <c r="C284" s="29"/>
      <c r="D284" s="29"/>
      <c r="E284" s="29"/>
      <c r="F284" s="29"/>
      <c r="G284" s="29"/>
    </row>
    <row r="285" spans="1:7" s="35" customFormat="1" ht="12" customHeight="1" hidden="1">
      <c r="A285" s="29"/>
      <c r="B285" s="29"/>
      <c r="C285" s="29"/>
      <c r="D285" s="29"/>
      <c r="E285" s="29"/>
      <c r="F285" s="29"/>
      <c r="G285" s="29"/>
    </row>
    <row r="286" spans="1:7" s="35" customFormat="1" ht="12" customHeight="1" hidden="1">
      <c r="A286" s="29"/>
      <c r="B286" s="29"/>
      <c r="C286" s="29"/>
      <c r="D286" s="29"/>
      <c r="E286" s="29"/>
      <c r="F286" s="29"/>
      <c r="G286" s="29"/>
    </row>
    <row r="287" spans="1:7" s="35" customFormat="1" ht="12" customHeight="1" hidden="1">
      <c r="A287" s="29"/>
      <c r="B287" s="29"/>
      <c r="C287" s="29"/>
      <c r="D287" s="29"/>
      <c r="E287" s="29"/>
      <c r="F287" s="29"/>
      <c r="G287" s="29"/>
    </row>
    <row r="288" spans="1:7" s="35" customFormat="1" ht="12" customHeight="1" hidden="1">
      <c r="A288" s="29"/>
      <c r="B288" s="29"/>
      <c r="C288" s="29"/>
      <c r="D288" s="29"/>
      <c r="E288" s="29"/>
      <c r="F288" s="29"/>
      <c r="G288" s="29"/>
    </row>
    <row r="289" spans="1:7" s="35" customFormat="1" ht="12" customHeight="1" hidden="1">
      <c r="A289" s="29"/>
      <c r="B289" s="29"/>
      <c r="C289" s="29"/>
      <c r="D289" s="29"/>
      <c r="E289" s="29"/>
      <c r="F289" s="29"/>
      <c r="G289" s="29"/>
    </row>
    <row r="290" spans="1:7" s="35" customFormat="1" ht="12" customHeight="1" hidden="1">
      <c r="A290" s="29"/>
      <c r="B290" s="29"/>
      <c r="C290" s="29"/>
      <c r="D290" s="29"/>
      <c r="E290" s="29"/>
      <c r="F290" s="29"/>
      <c r="G290" s="29"/>
    </row>
    <row r="291" spans="1:7" s="35" customFormat="1" ht="12" customHeight="1" hidden="1">
      <c r="A291" s="29"/>
      <c r="B291" s="29"/>
      <c r="C291" s="29"/>
      <c r="D291" s="29"/>
      <c r="E291" s="29"/>
      <c r="F291" s="29"/>
      <c r="G291" s="29"/>
    </row>
    <row r="292" spans="1:7" s="35" customFormat="1" ht="12" customHeight="1" hidden="1">
      <c r="A292" s="29"/>
      <c r="B292" s="29"/>
      <c r="C292" s="29"/>
      <c r="D292" s="29"/>
      <c r="E292" s="29"/>
      <c r="F292" s="29"/>
      <c r="G292" s="29"/>
    </row>
    <row r="293" spans="1:7" s="35" customFormat="1" ht="12" customHeight="1" hidden="1">
      <c r="A293" s="29"/>
      <c r="B293" s="29"/>
      <c r="C293" s="29"/>
      <c r="D293" s="29"/>
      <c r="E293" s="29"/>
      <c r="F293" s="29"/>
      <c r="G293" s="29"/>
    </row>
    <row r="294" spans="1:7" s="35" customFormat="1" ht="12" customHeight="1" hidden="1">
      <c r="A294" s="29"/>
      <c r="B294" s="29"/>
      <c r="C294" s="29"/>
      <c r="D294" s="29"/>
      <c r="E294" s="29"/>
      <c r="F294" s="29"/>
      <c r="G294" s="29"/>
    </row>
    <row r="295" spans="1:7" s="35" customFormat="1" ht="12" customHeight="1" hidden="1">
      <c r="A295" s="29"/>
      <c r="B295" s="29"/>
      <c r="C295" s="29"/>
      <c r="D295" s="29"/>
      <c r="E295" s="29"/>
      <c r="F295" s="29"/>
      <c r="G295" s="29"/>
    </row>
    <row r="296" spans="1:7" s="35" customFormat="1" ht="12" customHeight="1" hidden="1">
      <c r="A296" s="29"/>
      <c r="B296" s="29"/>
      <c r="C296" s="29"/>
      <c r="D296" s="29"/>
      <c r="E296" s="29"/>
      <c r="F296" s="29"/>
      <c r="G296" s="29"/>
    </row>
    <row r="297" spans="1:7" s="35" customFormat="1" ht="12" customHeight="1" hidden="1">
      <c r="A297" s="29"/>
      <c r="B297" s="29"/>
      <c r="C297" s="29"/>
      <c r="D297" s="29"/>
      <c r="E297" s="29"/>
      <c r="F297" s="29"/>
      <c r="G297" s="29"/>
    </row>
    <row r="298" spans="1:7" s="35" customFormat="1" ht="12" customHeight="1" hidden="1">
      <c r="A298" s="29"/>
      <c r="B298" s="29"/>
      <c r="C298" s="29"/>
      <c r="D298" s="29"/>
      <c r="E298" s="29"/>
      <c r="F298" s="29"/>
      <c r="G298" s="29"/>
    </row>
    <row r="299" spans="1:7" s="35" customFormat="1" ht="12" customHeight="1" hidden="1">
      <c r="A299" s="29"/>
      <c r="B299" s="29"/>
      <c r="C299" s="29"/>
      <c r="D299" s="29"/>
      <c r="E299" s="29"/>
      <c r="F299" s="29"/>
      <c r="G299" s="29"/>
    </row>
    <row r="300" spans="1:7" s="35" customFormat="1" ht="12" customHeight="1" hidden="1">
      <c r="A300" s="29"/>
      <c r="B300" s="29"/>
      <c r="C300" s="29"/>
      <c r="D300" s="29"/>
      <c r="E300" s="29"/>
      <c r="F300" s="29"/>
      <c r="G300" s="29"/>
    </row>
    <row r="301" spans="1:7" s="35" customFormat="1" ht="12" customHeight="1" hidden="1">
      <c r="A301" s="29"/>
      <c r="B301" s="29"/>
      <c r="C301" s="29"/>
      <c r="D301" s="29"/>
      <c r="E301" s="29"/>
      <c r="F301" s="29"/>
      <c r="G301" s="29"/>
    </row>
    <row r="302" spans="1:7" s="35" customFormat="1" ht="12" customHeight="1" hidden="1">
      <c r="A302" s="29"/>
      <c r="B302" s="29"/>
      <c r="C302" s="29"/>
      <c r="D302" s="29"/>
      <c r="E302" s="29"/>
      <c r="F302" s="29"/>
      <c r="G302" s="29"/>
    </row>
    <row r="303" spans="1:7" s="35" customFormat="1" ht="12" customHeight="1" hidden="1">
      <c r="A303" s="29"/>
      <c r="B303" s="29"/>
      <c r="C303" s="29"/>
      <c r="D303" s="29"/>
      <c r="E303" s="29"/>
      <c r="F303" s="29"/>
      <c r="G303" s="29"/>
    </row>
    <row r="304" spans="1:7" s="35" customFormat="1" ht="12" customHeight="1" hidden="1">
      <c r="A304" s="29"/>
      <c r="B304" s="29"/>
      <c r="C304" s="29"/>
      <c r="D304" s="29"/>
      <c r="E304" s="29"/>
      <c r="F304" s="29"/>
      <c r="G304" s="29"/>
    </row>
    <row r="305" spans="1:7" s="35" customFormat="1" ht="12" customHeight="1" hidden="1">
      <c r="A305" s="29"/>
      <c r="B305" s="29"/>
      <c r="C305" s="29"/>
      <c r="D305" s="29"/>
      <c r="E305" s="29"/>
      <c r="F305" s="29"/>
      <c r="G305" s="29"/>
    </row>
    <row r="306" spans="1:7" s="35" customFormat="1" ht="12" customHeight="1" hidden="1">
      <c r="A306" s="29"/>
      <c r="B306" s="29"/>
      <c r="C306" s="29"/>
      <c r="D306" s="29"/>
      <c r="E306" s="29"/>
      <c r="F306" s="29"/>
      <c r="G306" s="29"/>
    </row>
    <row r="307" spans="1:7" s="35" customFormat="1" ht="12" customHeight="1" hidden="1">
      <c r="A307" s="29"/>
      <c r="B307" s="29"/>
      <c r="C307" s="29"/>
      <c r="D307" s="29"/>
      <c r="E307" s="29"/>
      <c r="F307" s="29"/>
      <c r="G307" s="29"/>
    </row>
    <row r="308" spans="1:7" s="35" customFormat="1" ht="12" customHeight="1" hidden="1">
      <c r="A308" s="29"/>
      <c r="B308" s="29"/>
      <c r="C308" s="29"/>
      <c r="D308" s="29"/>
      <c r="E308" s="29"/>
      <c r="F308" s="29"/>
      <c r="G308" s="29"/>
    </row>
    <row r="309" spans="1:7" s="35" customFormat="1" ht="12" customHeight="1" hidden="1">
      <c r="A309" s="29"/>
      <c r="B309" s="29"/>
      <c r="C309" s="29"/>
      <c r="D309" s="29"/>
      <c r="E309" s="29"/>
      <c r="F309" s="29"/>
      <c r="G309" s="29"/>
    </row>
    <row r="310" spans="1:7" s="35" customFormat="1" ht="12" customHeight="1" hidden="1">
      <c r="A310" s="29"/>
      <c r="B310" s="29"/>
      <c r="C310" s="29"/>
      <c r="D310" s="29"/>
      <c r="E310" s="29"/>
      <c r="F310" s="29"/>
      <c r="G310" s="29"/>
    </row>
    <row r="311" spans="1:7" s="35" customFormat="1" ht="12" customHeight="1" hidden="1">
      <c r="A311" s="29"/>
      <c r="B311" s="29"/>
      <c r="C311" s="29"/>
      <c r="D311" s="29"/>
      <c r="E311" s="29"/>
      <c r="F311" s="29"/>
      <c r="G311" s="29"/>
    </row>
    <row r="312" spans="1:7" s="35" customFormat="1" ht="12" customHeight="1" hidden="1">
      <c r="A312" s="29"/>
      <c r="B312" s="29"/>
      <c r="C312" s="29"/>
      <c r="D312" s="29"/>
      <c r="E312" s="29"/>
      <c r="F312" s="29"/>
      <c r="G312" s="29"/>
    </row>
    <row r="313" spans="1:7" s="35" customFormat="1" ht="12" customHeight="1" hidden="1">
      <c r="A313" s="29"/>
      <c r="B313" s="29"/>
      <c r="C313" s="29"/>
      <c r="D313" s="29"/>
      <c r="E313" s="29"/>
      <c r="F313" s="29"/>
      <c r="G313" s="29"/>
    </row>
    <row r="314" spans="1:7" s="35" customFormat="1" ht="12" customHeight="1" hidden="1">
      <c r="A314" s="29"/>
      <c r="B314" s="29"/>
      <c r="C314" s="29"/>
      <c r="D314" s="29"/>
      <c r="E314" s="29"/>
      <c r="F314" s="29"/>
      <c r="G314" s="29"/>
    </row>
    <row r="315" spans="1:7" s="35" customFormat="1" ht="12" customHeight="1" hidden="1">
      <c r="A315" s="29"/>
      <c r="B315" s="29"/>
      <c r="C315" s="29"/>
      <c r="D315" s="29"/>
      <c r="E315" s="29"/>
      <c r="F315" s="29"/>
      <c r="G315" s="29"/>
    </row>
    <row r="316" spans="1:7" s="35" customFormat="1" ht="12" customHeight="1" hidden="1">
      <c r="A316" s="29"/>
      <c r="B316" s="29"/>
      <c r="C316" s="29"/>
      <c r="D316" s="29"/>
      <c r="E316" s="29"/>
      <c r="F316" s="29"/>
      <c r="G316" s="29"/>
    </row>
    <row r="317" spans="1:7" s="35" customFormat="1" ht="12" customHeight="1" hidden="1">
      <c r="A317" s="29"/>
      <c r="B317" s="29"/>
      <c r="C317" s="29"/>
      <c r="D317" s="29"/>
      <c r="E317" s="29"/>
      <c r="F317" s="29"/>
      <c r="G317" s="29"/>
    </row>
    <row r="318" spans="1:7" s="35" customFormat="1" ht="12" customHeight="1" hidden="1">
      <c r="A318" s="29"/>
      <c r="B318" s="29"/>
      <c r="C318" s="29"/>
      <c r="D318" s="29"/>
      <c r="E318" s="29"/>
      <c r="F318" s="29"/>
      <c r="G318" s="29"/>
    </row>
    <row r="319" spans="1:7" s="35" customFormat="1" ht="12" customHeight="1" hidden="1">
      <c r="A319" s="29"/>
      <c r="B319" s="29"/>
      <c r="C319" s="29"/>
      <c r="D319" s="29"/>
      <c r="E319" s="29"/>
      <c r="F319" s="29"/>
      <c r="G319" s="29"/>
    </row>
    <row r="320" spans="1:7" s="35" customFormat="1" ht="12" customHeight="1" hidden="1">
      <c r="A320" s="29"/>
      <c r="B320" s="29"/>
      <c r="C320" s="29"/>
      <c r="D320" s="29"/>
      <c r="E320" s="29"/>
      <c r="F320" s="29"/>
      <c r="G320" s="29"/>
    </row>
    <row r="321" spans="1:7" s="35" customFormat="1" ht="12" customHeight="1" hidden="1">
      <c r="A321" s="29"/>
      <c r="B321" s="29"/>
      <c r="C321" s="29"/>
      <c r="D321" s="29"/>
      <c r="E321" s="29"/>
      <c r="F321" s="29"/>
      <c r="G321" s="29"/>
    </row>
    <row r="322" spans="1:7" s="35" customFormat="1" ht="12" customHeight="1" hidden="1">
      <c r="A322" s="29"/>
      <c r="B322" s="29"/>
      <c r="C322" s="29"/>
      <c r="D322" s="29"/>
      <c r="E322" s="29"/>
      <c r="F322" s="29"/>
      <c r="G322" s="29"/>
    </row>
    <row r="323" spans="1:7" s="35" customFormat="1" ht="12" customHeight="1" hidden="1">
      <c r="A323" s="29"/>
      <c r="B323" s="29"/>
      <c r="C323" s="29"/>
      <c r="D323" s="29"/>
      <c r="E323" s="29"/>
      <c r="F323" s="29"/>
      <c r="G323" s="29"/>
    </row>
    <row r="324" spans="1:7" s="35" customFormat="1" ht="12" customHeight="1" hidden="1">
      <c r="A324" s="29"/>
      <c r="B324" s="29"/>
      <c r="C324" s="29"/>
      <c r="D324" s="29"/>
      <c r="E324" s="29"/>
      <c r="F324" s="29"/>
      <c r="G324" s="29"/>
    </row>
    <row r="325" spans="1:7" s="35" customFormat="1" ht="12" customHeight="1" hidden="1">
      <c r="A325" s="29"/>
      <c r="B325" s="29"/>
      <c r="C325" s="29"/>
      <c r="D325" s="29"/>
      <c r="E325" s="29"/>
      <c r="F325" s="29"/>
      <c r="G325" s="29"/>
    </row>
    <row r="326" spans="1:7" s="35" customFormat="1" ht="12" customHeight="1" hidden="1">
      <c r="A326" s="29"/>
      <c r="B326" s="29"/>
      <c r="C326" s="29"/>
      <c r="D326" s="29"/>
      <c r="E326" s="29"/>
      <c r="F326" s="29"/>
      <c r="G326" s="29"/>
    </row>
    <row r="327" spans="1:7" s="35" customFormat="1" ht="12" customHeight="1" hidden="1">
      <c r="A327" s="29"/>
      <c r="B327" s="29"/>
      <c r="C327" s="29"/>
      <c r="D327" s="29"/>
      <c r="E327" s="29"/>
      <c r="F327" s="29"/>
      <c r="G327" s="29"/>
    </row>
    <row r="328" spans="1:7" s="35" customFormat="1" ht="12" customHeight="1" hidden="1">
      <c r="A328" s="29"/>
      <c r="B328" s="29"/>
      <c r="C328" s="29"/>
      <c r="D328" s="29"/>
      <c r="E328" s="29"/>
      <c r="F328" s="29"/>
      <c r="G328" s="29"/>
    </row>
    <row r="329" spans="1:7" s="35" customFormat="1" ht="12" customHeight="1" hidden="1">
      <c r="A329" s="29"/>
      <c r="B329" s="29"/>
      <c r="C329" s="29"/>
      <c r="D329" s="29"/>
      <c r="E329" s="29"/>
      <c r="F329" s="29"/>
      <c r="G329" s="29"/>
    </row>
    <row r="330" spans="1:7" s="35" customFormat="1" ht="12" customHeight="1" hidden="1">
      <c r="A330" s="29"/>
      <c r="B330" s="29"/>
      <c r="C330" s="29"/>
      <c r="D330" s="29"/>
      <c r="E330" s="29"/>
      <c r="F330" s="29"/>
      <c r="G330" s="29"/>
    </row>
    <row r="331" spans="1:7" s="35" customFormat="1" ht="12" customHeight="1" hidden="1">
      <c r="A331" s="29"/>
      <c r="B331" s="29"/>
      <c r="C331" s="29"/>
      <c r="D331" s="29"/>
      <c r="E331" s="29"/>
      <c r="F331" s="29"/>
      <c r="G331" s="29"/>
    </row>
    <row r="332" spans="1:7" s="35" customFormat="1" ht="12" customHeight="1" hidden="1">
      <c r="A332" s="29"/>
      <c r="B332" s="29"/>
      <c r="C332" s="29"/>
      <c r="D332" s="29"/>
      <c r="E332" s="29"/>
      <c r="F332" s="29"/>
      <c r="G332" s="29"/>
    </row>
    <row r="333" spans="1:7" s="35" customFormat="1" ht="12" customHeight="1" hidden="1">
      <c r="A333" s="29"/>
      <c r="B333" s="29"/>
      <c r="C333" s="29"/>
      <c r="D333" s="29"/>
      <c r="E333" s="29"/>
      <c r="F333" s="29"/>
      <c r="G333" s="29"/>
    </row>
    <row r="334" spans="1:7" s="35" customFormat="1" ht="12" customHeight="1" hidden="1">
      <c r="A334" s="29"/>
      <c r="B334" s="29"/>
      <c r="C334" s="29"/>
      <c r="D334" s="29"/>
      <c r="E334" s="29"/>
      <c r="F334" s="29"/>
      <c r="G334" s="29"/>
    </row>
    <row r="335" spans="1:7" s="35" customFormat="1" ht="12" customHeight="1" hidden="1">
      <c r="A335" s="29"/>
      <c r="B335" s="29"/>
      <c r="C335" s="29"/>
      <c r="D335" s="29"/>
      <c r="E335" s="29"/>
      <c r="F335" s="29"/>
      <c r="G335" s="29"/>
    </row>
    <row r="336" spans="1:7" s="35" customFormat="1" ht="12" customHeight="1" hidden="1">
      <c r="A336" s="29"/>
      <c r="B336" s="29"/>
      <c r="C336" s="29"/>
      <c r="D336" s="29"/>
      <c r="E336" s="29"/>
      <c r="F336" s="29"/>
      <c r="G336" s="29"/>
    </row>
    <row r="337" spans="1:7" s="35" customFormat="1" ht="12" customHeight="1" hidden="1">
      <c r="A337" s="29"/>
      <c r="B337" s="29"/>
      <c r="C337" s="29"/>
      <c r="D337" s="29"/>
      <c r="E337" s="29"/>
      <c r="F337" s="29"/>
      <c r="G337" s="29"/>
    </row>
    <row r="338" spans="1:7" s="35" customFormat="1" ht="12" customHeight="1" hidden="1">
      <c r="A338" s="29"/>
      <c r="B338" s="29"/>
      <c r="C338" s="29"/>
      <c r="D338" s="29"/>
      <c r="E338" s="29"/>
      <c r="F338" s="29"/>
      <c r="G338" s="29"/>
    </row>
    <row r="339" spans="1:7" s="35" customFormat="1" ht="12" customHeight="1" hidden="1">
      <c r="A339" s="29"/>
      <c r="B339" s="29"/>
      <c r="C339" s="29"/>
      <c r="D339" s="29"/>
      <c r="E339" s="29"/>
      <c r="F339" s="29"/>
      <c r="G339" s="29"/>
    </row>
    <row r="340" spans="1:7" s="35" customFormat="1" ht="12" customHeight="1" hidden="1">
      <c r="A340" s="29"/>
      <c r="B340" s="29"/>
      <c r="C340" s="29"/>
      <c r="D340" s="29"/>
      <c r="E340" s="29"/>
      <c r="F340" s="29"/>
      <c r="G340" s="29"/>
    </row>
    <row r="341" spans="1:7" s="35" customFormat="1" ht="12" customHeight="1" hidden="1">
      <c r="A341" s="29"/>
      <c r="B341" s="29"/>
      <c r="C341" s="29"/>
      <c r="D341" s="29"/>
      <c r="E341" s="29"/>
      <c r="F341" s="29"/>
      <c r="G341" s="29"/>
    </row>
    <row r="342" spans="1:7" s="35" customFormat="1" ht="12" customHeight="1" hidden="1">
      <c r="A342" s="29"/>
      <c r="B342" s="29"/>
      <c r="C342" s="29"/>
      <c r="D342" s="29"/>
      <c r="E342" s="29"/>
      <c r="F342" s="29"/>
      <c r="G342" s="29"/>
    </row>
    <row r="343" spans="1:7" s="35" customFormat="1" ht="12" customHeight="1" hidden="1">
      <c r="A343" s="29"/>
      <c r="B343" s="29"/>
      <c r="C343" s="29"/>
      <c r="D343" s="29"/>
      <c r="E343" s="29"/>
      <c r="F343" s="29"/>
      <c r="G343" s="29"/>
    </row>
    <row r="344" spans="1:7" s="35" customFormat="1" ht="12" customHeight="1" hidden="1">
      <c r="A344" s="29"/>
      <c r="B344" s="29"/>
      <c r="C344" s="29"/>
      <c r="D344" s="29"/>
      <c r="E344" s="29"/>
      <c r="F344" s="29"/>
      <c r="G344" s="29"/>
    </row>
    <row r="345" spans="1:7" s="35" customFormat="1" ht="12" customHeight="1" hidden="1">
      <c r="A345" s="29"/>
      <c r="B345" s="29"/>
      <c r="C345" s="29"/>
      <c r="D345" s="29"/>
      <c r="E345" s="29"/>
      <c r="F345" s="29"/>
      <c r="G345" s="29"/>
    </row>
    <row r="346" spans="1:7" s="35" customFormat="1" ht="12" customHeight="1" hidden="1">
      <c r="A346" s="29"/>
      <c r="B346" s="29"/>
      <c r="C346" s="29"/>
      <c r="D346" s="29"/>
      <c r="E346" s="29"/>
      <c r="F346" s="29"/>
      <c r="G346" s="29"/>
    </row>
    <row r="347" spans="1:7" s="35" customFormat="1" ht="12" customHeight="1" hidden="1">
      <c r="A347" s="29"/>
      <c r="B347" s="29"/>
      <c r="C347" s="29"/>
      <c r="D347" s="29"/>
      <c r="E347" s="29"/>
      <c r="F347" s="29"/>
      <c r="G347" s="29"/>
    </row>
    <row r="348" spans="1:7" s="35" customFormat="1" ht="12" customHeight="1" hidden="1">
      <c r="A348" s="29"/>
      <c r="B348" s="29"/>
      <c r="C348" s="29"/>
      <c r="D348" s="29"/>
      <c r="E348" s="29"/>
      <c r="F348" s="29"/>
      <c r="G348" s="29"/>
    </row>
    <row r="349" spans="1:7" s="35" customFormat="1" ht="12" customHeight="1" hidden="1">
      <c r="A349" s="29"/>
      <c r="B349" s="29"/>
      <c r="C349" s="29"/>
      <c r="D349" s="29"/>
      <c r="E349" s="29"/>
      <c r="F349" s="29"/>
      <c r="G349" s="29"/>
    </row>
    <row r="350" spans="1:7" s="35" customFormat="1" ht="12" customHeight="1" hidden="1">
      <c r="A350" s="29"/>
      <c r="B350" s="29"/>
      <c r="C350" s="29"/>
      <c r="D350" s="29"/>
      <c r="E350" s="29"/>
      <c r="F350" s="29"/>
      <c r="G350" s="29"/>
    </row>
    <row r="351" spans="1:7" s="35" customFormat="1" ht="12" customHeight="1" hidden="1">
      <c r="A351" s="29"/>
      <c r="B351" s="29"/>
      <c r="C351" s="29"/>
      <c r="D351" s="29"/>
      <c r="E351" s="29"/>
      <c r="F351" s="29"/>
      <c r="G351" s="29"/>
    </row>
    <row r="352" spans="1:7" s="35" customFormat="1" ht="12" customHeight="1" hidden="1">
      <c r="A352" s="29"/>
      <c r="B352" s="29"/>
      <c r="C352" s="29"/>
      <c r="D352" s="29"/>
      <c r="E352" s="29"/>
      <c r="F352" s="29"/>
      <c r="G352" s="29"/>
    </row>
    <row r="353" spans="1:7" s="35" customFormat="1" ht="12" customHeight="1" hidden="1">
      <c r="A353" s="29"/>
      <c r="B353" s="29"/>
      <c r="C353" s="29"/>
      <c r="D353" s="29"/>
      <c r="E353" s="29"/>
      <c r="F353" s="29"/>
      <c r="G353" s="29"/>
    </row>
    <row r="354" spans="1:7" s="35" customFormat="1" ht="12" customHeight="1" hidden="1">
      <c r="A354" s="29"/>
      <c r="B354" s="29"/>
      <c r="C354" s="29"/>
      <c r="D354" s="29"/>
      <c r="E354" s="29"/>
      <c r="F354" s="29"/>
      <c r="G354" s="29"/>
    </row>
    <row r="355" spans="1:7" s="35" customFormat="1" ht="12" customHeight="1" hidden="1">
      <c r="A355" s="29"/>
      <c r="B355" s="29"/>
      <c r="C355" s="29"/>
      <c r="D355" s="29"/>
      <c r="E355" s="29"/>
      <c r="F355" s="29"/>
      <c r="G355" s="29"/>
    </row>
    <row r="356" spans="1:7" s="35" customFormat="1" ht="12" customHeight="1" hidden="1">
      <c r="A356" s="29"/>
      <c r="B356" s="29"/>
      <c r="C356" s="29"/>
      <c r="D356" s="29"/>
      <c r="E356" s="29"/>
      <c r="F356" s="29"/>
      <c r="G356" s="29"/>
    </row>
    <row r="357" spans="1:7" s="35" customFormat="1" ht="12" customHeight="1" hidden="1">
      <c r="A357" s="29"/>
      <c r="B357" s="29"/>
      <c r="C357" s="29"/>
      <c r="D357" s="29"/>
      <c r="E357" s="29"/>
      <c r="F357" s="29"/>
      <c r="G357" s="29"/>
    </row>
    <row r="358" spans="1:7" s="35" customFormat="1" ht="12" customHeight="1" hidden="1">
      <c r="A358" s="29"/>
      <c r="B358" s="29"/>
      <c r="C358" s="29"/>
      <c r="D358" s="29"/>
      <c r="E358" s="29"/>
      <c r="F358" s="29"/>
      <c r="G358" s="29"/>
    </row>
    <row r="359" spans="1:7" s="35" customFormat="1" ht="12" customHeight="1" hidden="1">
      <c r="A359" s="29"/>
      <c r="B359" s="29"/>
      <c r="C359" s="29"/>
      <c r="D359" s="29"/>
      <c r="E359" s="29"/>
      <c r="F359" s="29"/>
      <c r="G359" s="29"/>
    </row>
    <row r="360" spans="1:7" s="35" customFormat="1" ht="12" customHeight="1" hidden="1">
      <c r="A360" s="29"/>
      <c r="B360" s="29"/>
      <c r="C360" s="29"/>
      <c r="D360" s="29"/>
      <c r="E360" s="29"/>
      <c r="F360" s="29"/>
      <c r="G360" s="29"/>
    </row>
    <row r="361" spans="1:7" s="35" customFormat="1" ht="12" customHeight="1" hidden="1">
      <c r="A361" s="29"/>
      <c r="B361" s="29"/>
      <c r="C361" s="29"/>
      <c r="D361" s="29"/>
      <c r="E361" s="29"/>
      <c r="F361" s="29"/>
      <c r="G361" s="29"/>
    </row>
    <row r="362" spans="1:7" s="35" customFormat="1" ht="12" customHeight="1" hidden="1">
      <c r="A362" s="29"/>
      <c r="B362" s="29"/>
      <c r="C362" s="29"/>
      <c r="D362" s="29"/>
      <c r="E362" s="29"/>
      <c r="F362" s="29"/>
      <c r="G362" s="29"/>
    </row>
    <row r="363" spans="1:7" s="35" customFormat="1" ht="12" customHeight="1" hidden="1">
      <c r="A363" s="29"/>
      <c r="B363" s="29"/>
      <c r="C363" s="29"/>
      <c r="D363" s="29"/>
      <c r="E363" s="29"/>
      <c r="F363" s="29"/>
      <c r="G363" s="29"/>
    </row>
    <row r="364" spans="1:7" s="35" customFormat="1" ht="12" customHeight="1" hidden="1">
      <c r="A364" s="29"/>
      <c r="B364" s="29"/>
      <c r="C364" s="29"/>
      <c r="D364" s="29"/>
      <c r="E364" s="29"/>
      <c r="F364" s="29"/>
      <c r="G364" s="29"/>
    </row>
    <row r="365" spans="1:7" s="35" customFormat="1" ht="12" customHeight="1" hidden="1">
      <c r="A365" s="29"/>
      <c r="B365" s="29"/>
      <c r="C365" s="29"/>
      <c r="D365" s="29"/>
      <c r="E365" s="29"/>
      <c r="F365" s="29"/>
      <c r="G365" s="29"/>
    </row>
    <row r="366" spans="1:7" s="35" customFormat="1" ht="12" customHeight="1" hidden="1">
      <c r="A366" s="29"/>
      <c r="B366" s="29"/>
      <c r="C366" s="29"/>
      <c r="D366" s="29"/>
      <c r="E366" s="29"/>
      <c r="F366" s="29"/>
      <c r="G366" s="29"/>
    </row>
    <row r="367" spans="1:7" s="35" customFormat="1" ht="12" customHeight="1" hidden="1">
      <c r="A367" s="29"/>
      <c r="B367" s="29"/>
      <c r="C367" s="29"/>
      <c r="D367" s="29"/>
      <c r="E367" s="29"/>
      <c r="F367" s="29"/>
      <c r="G367" s="29"/>
    </row>
    <row r="368" spans="1:7" s="35" customFormat="1" ht="12" customHeight="1" hidden="1">
      <c r="A368" s="29"/>
      <c r="B368" s="29"/>
      <c r="C368" s="29"/>
      <c r="D368" s="29"/>
      <c r="E368" s="29"/>
      <c r="F368" s="29"/>
      <c r="G368" s="29"/>
    </row>
    <row r="369" spans="1:7" s="35" customFormat="1" ht="12" customHeight="1" hidden="1">
      <c r="A369" s="29"/>
      <c r="B369" s="29"/>
      <c r="C369" s="29"/>
      <c r="D369" s="29"/>
      <c r="E369" s="29"/>
      <c r="F369" s="29"/>
      <c r="G369" s="29"/>
    </row>
    <row r="370" spans="1:7" s="35" customFormat="1" ht="12" customHeight="1" hidden="1">
      <c r="A370" s="29"/>
      <c r="B370" s="29"/>
      <c r="C370" s="29"/>
      <c r="D370" s="29"/>
      <c r="E370" s="29"/>
      <c r="F370" s="29"/>
      <c r="G370" s="29"/>
    </row>
    <row r="371" spans="1:7" s="35" customFormat="1" ht="12" customHeight="1" hidden="1">
      <c r="A371" s="29"/>
      <c r="B371" s="29"/>
      <c r="C371" s="29"/>
      <c r="D371" s="29"/>
      <c r="E371" s="29"/>
      <c r="F371" s="29"/>
      <c r="G371" s="29"/>
    </row>
    <row r="372" spans="1:7" s="35" customFormat="1" ht="12" customHeight="1" hidden="1">
      <c r="A372" s="29"/>
      <c r="B372" s="29"/>
      <c r="C372" s="29"/>
      <c r="D372" s="29"/>
      <c r="E372" s="29"/>
      <c r="F372" s="29"/>
      <c r="G372" s="29"/>
    </row>
    <row r="373" spans="1:7" s="35" customFormat="1" ht="12" customHeight="1" hidden="1">
      <c r="A373" s="29"/>
      <c r="B373" s="29"/>
      <c r="C373" s="29"/>
      <c r="D373" s="29"/>
      <c r="E373" s="29"/>
      <c r="F373" s="29"/>
      <c r="G373" s="29"/>
    </row>
    <row r="374" spans="1:7" s="35" customFormat="1" ht="12" customHeight="1" hidden="1">
      <c r="A374" s="29"/>
      <c r="B374" s="29"/>
      <c r="C374" s="29"/>
      <c r="D374" s="29"/>
      <c r="E374" s="29"/>
      <c r="F374" s="29"/>
      <c r="G374" s="29"/>
    </row>
    <row r="375" spans="1:7" s="35" customFormat="1" ht="12" customHeight="1" hidden="1">
      <c r="A375" s="29"/>
      <c r="B375" s="29"/>
      <c r="C375" s="29"/>
      <c r="D375" s="29"/>
      <c r="E375" s="29"/>
      <c r="F375" s="29"/>
      <c r="G375" s="29"/>
    </row>
    <row r="376" spans="1:7" s="35" customFormat="1" ht="12" customHeight="1" hidden="1">
      <c r="A376" s="29"/>
      <c r="B376" s="29"/>
      <c r="C376" s="29"/>
      <c r="D376" s="29"/>
      <c r="E376" s="29"/>
      <c r="F376" s="29"/>
      <c r="G376" s="29"/>
    </row>
    <row r="377" spans="1:7" s="35" customFormat="1" ht="12" customHeight="1" hidden="1">
      <c r="A377" s="29"/>
      <c r="B377" s="29"/>
      <c r="C377" s="29"/>
      <c r="D377" s="29"/>
      <c r="E377" s="29"/>
      <c r="F377" s="29"/>
      <c r="G377" s="29"/>
    </row>
    <row r="378" spans="1:7" s="35" customFormat="1" ht="12" customHeight="1" hidden="1">
      <c r="A378" s="29"/>
      <c r="B378" s="29"/>
      <c r="C378" s="29"/>
      <c r="D378" s="29"/>
      <c r="E378" s="29"/>
      <c r="F378" s="29"/>
      <c r="G378" s="29"/>
    </row>
    <row r="379" spans="1:7" s="35" customFormat="1" ht="12" customHeight="1" hidden="1">
      <c r="A379" s="29"/>
      <c r="B379" s="29"/>
      <c r="C379" s="29"/>
      <c r="D379" s="29"/>
      <c r="E379" s="29"/>
      <c r="F379" s="29"/>
      <c r="G379" s="29"/>
    </row>
    <row r="380" spans="1:7" s="35" customFormat="1" ht="12" customHeight="1" hidden="1">
      <c r="A380" s="29"/>
      <c r="B380" s="29"/>
      <c r="C380" s="29"/>
      <c r="D380" s="29"/>
      <c r="E380" s="29"/>
      <c r="F380" s="29"/>
      <c r="G380" s="29"/>
    </row>
    <row r="381" spans="1:7" s="35" customFormat="1" ht="12" customHeight="1" hidden="1">
      <c r="A381" s="29"/>
      <c r="B381" s="29"/>
      <c r="C381" s="29"/>
      <c r="D381" s="29"/>
      <c r="E381" s="29"/>
      <c r="F381" s="29"/>
      <c r="G381" s="29"/>
    </row>
    <row r="382" spans="1:7" s="35" customFormat="1" ht="12" customHeight="1" hidden="1">
      <c r="A382" s="29"/>
      <c r="B382" s="29"/>
      <c r="C382" s="29"/>
      <c r="D382" s="29"/>
      <c r="E382" s="29"/>
      <c r="F382" s="29"/>
      <c r="G382" s="29"/>
    </row>
    <row r="383" spans="1:7" s="35" customFormat="1" ht="12" customHeight="1" hidden="1">
      <c r="A383" s="29"/>
      <c r="B383" s="29"/>
      <c r="C383" s="29"/>
      <c r="D383" s="29"/>
      <c r="E383" s="29"/>
      <c r="F383" s="29"/>
      <c r="G383" s="29"/>
    </row>
    <row r="384" spans="1:7" s="35" customFormat="1" ht="12" customHeight="1" hidden="1">
      <c r="A384" s="29"/>
      <c r="B384" s="29"/>
      <c r="C384" s="29"/>
      <c r="D384" s="29"/>
      <c r="E384" s="29"/>
      <c r="F384" s="29"/>
      <c r="G384" s="29"/>
    </row>
    <row r="385" spans="1:7" s="35" customFormat="1" ht="12" customHeight="1" hidden="1">
      <c r="A385" s="29"/>
      <c r="B385" s="29"/>
      <c r="C385" s="29"/>
      <c r="D385" s="29"/>
      <c r="E385" s="29"/>
      <c r="F385" s="29"/>
      <c r="G385" s="29"/>
    </row>
    <row r="386" spans="1:7" s="35" customFormat="1" ht="12" customHeight="1" hidden="1">
      <c r="A386" s="29"/>
      <c r="B386" s="29"/>
      <c r="C386" s="29"/>
      <c r="D386" s="29"/>
      <c r="E386" s="29"/>
      <c r="F386" s="29"/>
      <c r="G386" s="29"/>
    </row>
    <row r="387" spans="1:7" s="35" customFormat="1" ht="12" customHeight="1" hidden="1">
      <c r="A387" s="29"/>
      <c r="B387" s="29"/>
      <c r="C387" s="29"/>
      <c r="D387" s="29"/>
      <c r="E387" s="29"/>
      <c r="F387" s="29"/>
      <c r="G387" s="29"/>
    </row>
    <row r="388" spans="1:7" s="35" customFormat="1" ht="12" customHeight="1" hidden="1">
      <c r="A388" s="29"/>
      <c r="B388" s="29"/>
      <c r="C388" s="29"/>
      <c r="D388" s="29"/>
      <c r="E388" s="29"/>
      <c r="F388" s="29"/>
      <c r="G388" s="29"/>
    </row>
    <row r="389" spans="1:7" s="35" customFormat="1" ht="12" customHeight="1" hidden="1">
      <c r="A389" s="29"/>
      <c r="B389" s="29"/>
      <c r="C389" s="29"/>
      <c r="D389" s="29"/>
      <c r="E389" s="29"/>
      <c r="F389" s="29"/>
      <c r="G389" s="29"/>
    </row>
    <row r="390" spans="1:7" s="35" customFormat="1" ht="12" customHeight="1" hidden="1">
      <c r="A390" s="29"/>
      <c r="B390" s="29"/>
      <c r="C390" s="29"/>
      <c r="D390" s="29"/>
      <c r="E390" s="29"/>
      <c r="F390" s="29"/>
      <c r="G390" s="29"/>
    </row>
    <row r="391" spans="1:7" s="35" customFormat="1" ht="12" customHeight="1" hidden="1">
      <c r="A391" s="29"/>
      <c r="B391" s="29"/>
      <c r="C391" s="29"/>
      <c r="D391" s="29"/>
      <c r="E391" s="29"/>
      <c r="F391" s="29"/>
      <c r="G391" s="29"/>
    </row>
    <row r="392" spans="1:7" s="35" customFormat="1" ht="12" customHeight="1" hidden="1">
      <c r="A392" s="29"/>
      <c r="B392" s="29"/>
      <c r="C392" s="29"/>
      <c r="D392" s="29"/>
      <c r="E392" s="29"/>
      <c r="F392" s="29"/>
      <c r="G392" s="29"/>
    </row>
    <row r="393" spans="1:7" s="35" customFormat="1" ht="12" customHeight="1" hidden="1">
      <c r="A393" s="29"/>
      <c r="B393" s="29"/>
      <c r="C393" s="29"/>
      <c r="D393" s="29"/>
      <c r="E393" s="29"/>
      <c r="F393" s="29"/>
      <c r="G393" s="29"/>
    </row>
    <row r="394" spans="1:7" s="35" customFormat="1" ht="12" customHeight="1" hidden="1">
      <c r="A394" s="29"/>
      <c r="B394" s="29"/>
      <c r="C394" s="29"/>
      <c r="D394" s="29"/>
      <c r="E394" s="29"/>
      <c r="F394" s="29"/>
      <c r="G394" s="29"/>
    </row>
    <row r="395" spans="1:7" s="35" customFormat="1" ht="12" customHeight="1" hidden="1">
      <c r="A395" s="29"/>
      <c r="B395" s="29"/>
      <c r="C395" s="29"/>
      <c r="D395" s="29"/>
      <c r="E395" s="29"/>
      <c r="F395" s="29"/>
      <c r="G395" s="29"/>
    </row>
    <row r="396" spans="1:7" s="35" customFormat="1" ht="12" customHeight="1" hidden="1">
      <c r="A396" s="29"/>
      <c r="B396" s="29"/>
      <c r="C396" s="29"/>
      <c r="D396" s="29"/>
      <c r="E396" s="29"/>
      <c r="F396" s="29"/>
      <c r="G396" s="29"/>
    </row>
    <row r="397" spans="1:7" s="35" customFormat="1" ht="12" customHeight="1" hidden="1">
      <c r="A397" s="29"/>
      <c r="B397" s="29"/>
      <c r="C397" s="29"/>
      <c r="D397" s="29"/>
      <c r="E397" s="29"/>
      <c r="F397" s="29"/>
      <c r="G397" s="29"/>
    </row>
    <row r="398" spans="1:7" s="35" customFormat="1" ht="12" customHeight="1" hidden="1">
      <c r="A398" s="29"/>
      <c r="B398" s="29"/>
      <c r="C398" s="29"/>
      <c r="D398" s="29"/>
      <c r="E398" s="29"/>
      <c r="F398" s="29"/>
      <c r="G398" s="29"/>
    </row>
    <row r="399" spans="1:7" s="35" customFormat="1" ht="12" customHeight="1" hidden="1">
      <c r="A399" s="29"/>
      <c r="B399" s="29"/>
      <c r="C399" s="29"/>
      <c r="D399" s="29"/>
      <c r="E399" s="29"/>
      <c r="F399" s="29"/>
      <c r="G399" s="29"/>
    </row>
    <row r="400" spans="1:7" s="35" customFormat="1" ht="12" customHeight="1" hidden="1">
      <c r="A400" s="29"/>
      <c r="B400" s="29"/>
      <c r="C400" s="29"/>
      <c r="D400" s="29"/>
      <c r="E400" s="29"/>
      <c r="F400" s="29"/>
      <c r="G400" s="29"/>
    </row>
    <row r="401" spans="1:7" s="35" customFormat="1" ht="12" customHeight="1" hidden="1">
      <c r="A401" s="29"/>
      <c r="B401" s="29"/>
      <c r="C401" s="29"/>
      <c r="D401" s="29"/>
      <c r="E401" s="29"/>
      <c r="F401" s="29"/>
      <c r="G401" s="29"/>
    </row>
    <row r="402" spans="1:7" s="35" customFormat="1" ht="12" customHeight="1" hidden="1">
      <c r="A402" s="29"/>
      <c r="B402" s="29"/>
      <c r="C402" s="29"/>
      <c r="D402" s="29"/>
      <c r="E402" s="29"/>
      <c r="F402" s="29"/>
      <c r="G402" s="29"/>
    </row>
    <row r="403" spans="1:7" s="35" customFormat="1" ht="12" customHeight="1" hidden="1">
      <c r="A403" s="29"/>
      <c r="B403" s="29"/>
      <c r="C403" s="29"/>
      <c r="D403" s="29"/>
      <c r="E403" s="29"/>
      <c r="F403" s="29"/>
      <c r="G403" s="29"/>
    </row>
    <row r="404" spans="1:7" s="35" customFormat="1" ht="12" customHeight="1" hidden="1">
      <c r="A404" s="29"/>
      <c r="B404" s="29"/>
      <c r="C404" s="29"/>
      <c r="D404" s="29"/>
      <c r="E404" s="29"/>
      <c r="F404" s="29"/>
      <c r="G404" s="29"/>
    </row>
    <row r="405" spans="1:7" s="35" customFormat="1" ht="12" customHeight="1" hidden="1">
      <c r="A405" s="29"/>
      <c r="B405" s="29"/>
      <c r="C405" s="29"/>
      <c r="D405" s="29"/>
      <c r="E405" s="29"/>
      <c r="F405" s="29"/>
      <c r="G405" s="29"/>
    </row>
    <row r="406" spans="1:7" s="35" customFormat="1" ht="12" customHeight="1" hidden="1">
      <c r="A406" s="29"/>
      <c r="B406" s="29"/>
      <c r="C406" s="29"/>
      <c r="D406" s="29"/>
      <c r="E406" s="29"/>
      <c r="F406" s="29"/>
      <c r="G406" s="29"/>
    </row>
    <row r="407" spans="1:7" s="35" customFormat="1" ht="12" customHeight="1" hidden="1">
      <c r="A407" s="29"/>
      <c r="B407" s="29"/>
      <c r="C407" s="29"/>
      <c r="D407" s="29"/>
      <c r="E407" s="29"/>
      <c r="F407" s="29"/>
      <c r="G407" s="29"/>
    </row>
    <row r="408" spans="1:7" s="35" customFormat="1" ht="12" customHeight="1" hidden="1">
      <c r="A408" s="29"/>
      <c r="B408" s="29"/>
      <c r="C408" s="29"/>
      <c r="D408" s="29"/>
      <c r="E408" s="29"/>
      <c r="F408" s="29"/>
      <c r="G408" s="29"/>
    </row>
    <row r="409" spans="1:7" s="35" customFormat="1" ht="12" customHeight="1" hidden="1">
      <c r="A409" s="29"/>
      <c r="B409" s="29"/>
      <c r="C409" s="29"/>
      <c r="D409" s="29"/>
      <c r="E409" s="29"/>
      <c r="F409" s="29"/>
      <c r="G409" s="29"/>
    </row>
    <row r="410" spans="1:7" s="35" customFormat="1" ht="12" customHeight="1" hidden="1">
      <c r="A410" s="29"/>
      <c r="B410" s="29"/>
      <c r="C410" s="29"/>
      <c r="D410" s="29"/>
      <c r="E410" s="29"/>
      <c r="F410" s="29"/>
      <c r="G410" s="29"/>
    </row>
    <row r="411" spans="1:7" s="35" customFormat="1" ht="12" customHeight="1" hidden="1">
      <c r="A411" s="29"/>
      <c r="B411" s="29"/>
      <c r="C411" s="29"/>
      <c r="D411" s="29"/>
      <c r="E411" s="29"/>
      <c r="F411" s="29"/>
      <c r="G411" s="29"/>
    </row>
    <row r="412" spans="1:7" s="35" customFormat="1" ht="12" customHeight="1" hidden="1">
      <c r="A412" s="29"/>
      <c r="B412" s="29"/>
      <c r="C412" s="29"/>
      <c r="D412" s="29"/>
      <c r="E412" s="29"/>
      <c r="F412" s="29"/>
      <c r="G412" s="29"/>
    </row>
    <row r="413" spans="1:7" s="35" customFormat="1" ht="12" customHeight="1" hidden="1">
      <c r="A413" s="29"/>
      <c r="B413" s="29"/>
      <c r="C413" s="29"/>
      <c r="D413" s="29"/>
      <c r="E413" s="29"/>
      <c r="F413" s="29"/>
      <c r="G413" s="29"/>
    </row>
    <row r="414" spans="1:7" s="35" customFormat="1" ht="12" customHeight="1" hidden="1">
      <c r="A414" s="29"/>
      <c r="B414" s="29"/>
      <c r="C414" s="29"/>
      <c r="D414" s="29"/>
      <c r="E414" s="29"/>
      <c r="F414" s="29"/>
      <c r="G414" s="29"/>
    </row>
    <row r="415" spans="1:7" s="35" customFormat="1" ht="12" customHeight="1" hidden="1">
      <c r="A415" s="29"/>
      <c r="B415" s="29"/>
      <c r="C415" s="29"/>
      <c r="D415" s="29"/>
      <c r="E415" s="29"/>
      <c r="F415" s="29"/>
      <c r="G415" s="29"/>
    </row>
    <row r="416" spans="1:7" s="35" customFormat="1" ht="12" customHeight="1" hidden="1">
      <c r="A416" s="29"/>
      <c r="B416" s="29"/>
      <c r="C416" s="29"/>
      <c r="D416" s="29"/>
      <c r="E416" s="29"/>
      <c r="F416" s="29"/>
      <c r="G416" s="29"/>
    </row>
    <row r="417" spans="1:7" s="35" customFormat="1" ht="12" customHeight="1" hidden="1">
      <c r="A417" s="29"/>
      <c r="B417" s="29"/>
      <c r="C417" s="29"/>
      <c r="D417" s="29"/>
      <c r="E417" s="29"/>
      <c r="F417" s="29"/>
      <c r="G417" s="29"/>
    </row>
    <row r="418" spans="1:7" s="35" customFormat="1" ht="12" customHeight="1" hidden="1">
      <c r="A418" s="29"/>
      <c r="B418" s="29"/>
      <c r="C418" s="29"/>
      <c r="D418" s="29"/>
      <c r="E418" s="29"/>
      <c r="F418" s="29"/>
      <c r="G418" s="29"/>
    </row>
    <row r="419" spans="1:7" s="35" customFormat="1" ht="12" customHeight="1" hidden="1">
      <c r="A419" s="29"/>
      <c r="B419" s="29"/>
      <c r="C419" s="29"/>
      <c r="D419" s="29"/>
      <c r="E419" s="29"/>
      <c r="F419" s="29"/>
      <c r="G419" s="29"/>
    </row>
    <row r="420" spans="1:7" s="35" customFormat="1" ht="12" customHeight="1" hidden="1">
      <c r="A420" s="29"/>
      <c r="B420" s="29"/>
      <c r="C420" s="29"/>
      <c r="D420" s="29"/>
      <c r="E420" s="29"/>
      <c r="F420" s="29"/>
      <c r="G420" s="29"/>
    </row>
    <row r="421" spans="1:7" s="35" customFormat="1" ht="12" customHeight="1" hidden="1">
      <c r="A421" s="29"/>
      <c r="B421" s="29"/>
      <c r="C421" s="29"/>
      <c r="D421" s="29"/>
      <c r="E421" s="29"/>
      <c r="F421" s="29"/>
      <c r="G421" s="29"/>
    </row>
    <row r="422" spans="1:7" s="35" customFormat="1" ht="12" customHeight="1" hidden="1">
      <c r="A422" s="29"/>
      <c r="B422" s="29"/>
      <c r="C422" s="29"/>
      <c r="D422" s="29"/>
      <c r="E422" s="29"/>
      <c r="F422" s="29"/>
      <c r="G422" s="29"/>
    </row>
    <row r="423" spans="1:7" s="35" customFormat="1" ht="12" customHeight="1" hidden="1">
      <c r="A423" s="29"/>
      <c r="B423" s="29"/>
      <c r="C423" s="29"/>
      <c r="D423" s="29"/>
      <c r="E423" s="29"/>
      <c r="F423" s="29"/>
      <c r="G423" s="29"/>
    </row>
    <row r="424" spans="1:7" s="35" customFormat="1" ht="12" customHeight="1" hidden="1">
      <c r="A424" s="29"/>
      <c r="B424" s="29"/>
      <c r="C424" s="29"/>
      <c r="D424" s="29"/>
      <c r="E424" s="29"/>
      <c r="F424" s="29"/>
      <c r="G424" s="29"/>
    </row>
    <row r="425" spans="1:7" s="35" customFormat="1" ht="12" customHeight="1" hidden="1">
      <c r="A425" s="29"/>
      <c r="B425" s="29"/>
      <c r="C425" s="29"/>
      <c r="D425" s="29"/>
      <c r="E425" s="29"/>
      <c r="F425" s="29"/>
      <c r="G425" s="29"/>
    </row>
    <row r="426" spans="1:7" s="35" customFormat="1" ht="12" customHeight="1" hidden="1">
      <c r="A426" s="29"/>
      <c r="B426" s="29"/>
      <c r="C426" s="29"/>
      <c r="D426" s="29"/>
      <c r="E426" s="29"/>
      <c r="F426" s="29"/>
      <c r="G426" s="29"/>
    </row>
    <row r="427" spans="1:7" s="35" customFormat="1" ht="12" customHeight="1" hidden="1">
      <c r="A427" s="29"/>
      <c r="B427" s="29"/>
      <c r="C427" s="29"/>
      <c r="D427" s="29"/>
      <c r="E427" s="29"/>
      <c r="F427" s="29"/>
      <c r="G427" s="29"/>
    </row>
    <row r="428" spans="1:7" s="35" customFormat="1" ht="12" customHeight="1" hidden="1">
      <c r="A428" s="29"/>
      <c r="B428" s="29"/>
      <c r="C428" s="29"/>
      <c r="D428" s="29"/>
      <c r="E428" s="29"/>
      <c r="F428" s="29"/>
      <c r="G428" s="29"/>
    </row>
    <row r="429" spans="1:7" s="35" customFormat="1" ht="12" customHeight="1" hidden="1">
      <c r="A429" s="29"/>
      <c r="B429" s="29"/>
      <c r="C429" s="29"/>
      <c r="D429" s="29"/>
      <c r="E429" s="29"/>
      <c r="F429" s="29"/>
      <c r="G429" s="29"/>
    </row>
    <row r="430" spans="1:7" s="35" customFormat="1" ht="12" customHeight="1" hidden="1">
      <c r="A430" s="29"/>
      <c r="B430" s="29"/>
      <c r="C430" s="29"/>
      <c r="D430" s="29"/>
      <c r="E430" s="29"/>
      <c r="F430" s="29"/>
      <c r="G430" s="29"/>
    </row>
    <row r="431" spans="1:7" s="35" customFormat="1" ht="12" customHeight="1" hidden="1">
      <c r="A431" s="29"/>
      <c r="B431" s="29"/>
      <c r="C431" s="29"/>
      <c r="D431" s="29"/>
      <c r="E431" s="29"/>
      <c r="F431" s="29"/>
      <c r="G431" s="29"/>
    </row>
    <row r="432" spans="1:7" s="35" customFormat="1" ht="12" customHeight="1" hidden="1">
      <c r="A432" s="29"/>
      <c r="B432" s="29"/>
      <c r="C432" s="29"/>
      <c r="D432" s="29"/>
      <c r="E432" s="29"/>
      <c r="F432" s="29"/>
      <c r="G432" s="29"/>
    </row>
    <row r="433" spans="1:7" s="35" customFormat="1" ht="12" customHeight="1" hidden="1">
      <c r="A433" s="29"/>
      <c r="B433" s="29"/>
      <c r="C433" s="29"/>
      <c r="D433" s="29"/>
      <c r="E433" s="29"/>
      <c r="F433" s="29"/>
      <c r="G433" s="29"/>
    </row>
    <row r="434" spans="1:7" s="35" customFormat="1" ht="12" customHeight="1" hidden="1">
      <c r="A434" s="29"/>
      <c r="B434" s="29"/>
      <c r="C434" s="29"/>
      <c r="D434" s="29"/>
      <c r="E434" s="29"/>
      <c r="F434" s="29"/>
      <c r="G434" s="29"/>
    </row>
    <row r="435" spans="1:7" s="35" customFormat="1" ht="12" customHeight="1" hidden="1">
      <c r="A435" s="29"/>
      <c r="B435" s="29"/>
      <c r="C435" s="29"/>
      <c r="D435" s="29"/>
      <c r="E435" s="29"/>
      <c r="F435" s="29"/>
      <c r="G435" s="29"/>
    </row>
    <row r="436" spans="1:7" s="35" customFormat="1" ht="12" customHeight="1" hidden="1">
      <c r="A436" s="29"/>
      <c r="B436" s="29"/>
      <c r="C436" s="29"/>
      <c r="D436" s="29"/>
      <c r="E436" s="29"/>
      <c r="F436" s="29"/>
      <c r="G436" s="29"/>
    </row>
    <row r="437" spans="1:7" s="35" customFormat="1" ht="12" customHeight="1" hidden="1">
      <c r="A437" s="29"/>
      <c r="B437" s="29"/>
      <c r="C437" s="29"/>
      <c r="D437" s="29"/>
      <c r="E437" s="29"/>
      <c r="F437" s="29"/>
      <c r="G437" s="29"/>
    </row>
    <row r="438" spans="1:7" s="35" customFormat="1" ht="12" customHeight="1" hidden="1">
      <c r="A438" s="29"/>
      <c r="B438" s="29"/>
      <c r="C438" s="29"/>
      <c r="D438" s="29"/>
      <c r="E438" s="29"/>
      <c r="F438" s="29"/>
      <c r="G438" s="29"/>
    </row>
    <row r="439" spans="1:7" s="35" customFormat="1" ht="12" customHeight="1" hidden="1">
      <c r="A439" s="29"/>
      <c r="B439" s="29"/>
      <c r="C439" s="29"/>
      <c r="D439" s="29"/>
      <c r="E439" s="29"/>
      <c r="F439" s="29"/>
      <c r="G439" s="29"/>
    </row>
    <row r="440" spans="1:7" s="35" customFormat="1" ht="12" customHeight="1" hidden="1">
      <c r="A440" s="29"/>
      <c r="B440" s="29"/>
      <c r="C440" s="29"/>
      <c r="D440" s="29"/>
      <c r="E440" s="29"/>
      <c r="F440" s="29"/>
      <c r="G440" s="29"/>
    </row>
    <row r="441" spans="1:7" s="35" customFormat="1" ht="12" customHeight="1" hidden="1">
      <c r="A441" s="29"/>
      <c r="B441" s="29"/>
      <c r="C441" s="29"/>
      <c r="D441" s="29"/>
      <c r="E441" s="29"/>
      <c r="F441" s="29"/>
      <c r="G441" s="29"/>
    </row>
    <row r="442" spans="1:7" s="35" customFormat="1" ht="12" customHeight="1" hidden="1">
      <c r="A442" s="29"/>
      <c r="B442" s="29"/>
      <c r="C442" s="29"/>
      <c r="D442" s="29"/>
      <c r="E442" s="29"/>
      <c r="F442" s="29"/>
      <c r="G442" s="29"/>
    </row>
    <row r="443" spans="1:7" s="35" customFormat="1" ht="12" customHeight="1" hidden="1">
      <c r="A443" s="29"/>
      <c r="B443" s="29"/>
      <c r="C443" s="29"/>
      <c r="D443" s="29"/>
      <c r="E443" s="29"/>
      <c r="F443" s="29"/>
      <c r="G443" s="29"/>
    </row>
    <row r="444" spans="1:7" s="35" customFormat="1" ht="12" customHeight="1" hidden="1">
      <c r="A444" s="29"/>
      <c r="B444" s="29"/>
      <c r="C444" s="29"/>
      <c r="D444" s="29"/>
      <c r="E444" s="29"/>
      <c r="F444" s="29"/>
      <c r="G444" s="29"/>
    </row>
    <row r="445" spans="1:7" s="35" customFormat="1" ht="12" customHeight="1" hidden="1">
      <c r="A445" s="29"/>
      <c r="B445" s="29"/>
      <c r="C445" s="29"/>
      <c r="D445" s="29"/>
      <c r="E445" s="29"/>
      <c r="F445" s="29"/>
      <c r="G445" s="29"/>
    </row>
    <row r="446" spans="1:7" s="35" customFormat="1" ht="12" customHeight="1" hidden="1">
      <c r="A446" s="29"/>
      <c r="B446" s="29"/>
      <c r="C446" s="29"/>
      <c r="D446" s="29"/>
      <c r="E446" s="29"/>
      <c r="F446" s="29"/>
      <c r="G446" s="29"/>
    </row>
    <row r="447" spans="1:7" s="35" customFormat="1" ht="12" customHeight="1" hidden="1">
      <c r="A447" s="29"/>
      <c r="B447" s="29"/>
      <c r="C447" s="29"/>
      <c r="D447" s="29"/>
      <c r="E447" s="29"/>
      <c r="F447" s="29"/>
      <c r="G447" s="29"/>
    </row>
    <row r="448" spans="1:7" s="35" customFormat="1" ht="12" customHeight="1" hidden="1">
      <c r="A448" s="29"/>
      <c r="B448" s="29"/>
      <c r="C448" s="29"/>
      <c r="D448" s="29"/>
      <c r="E448" s="29"/>
      <c r="F448" s="29"/>
      <c r="G448" s="29"/>
    </row>
    <row r="449" spans="1:7" s="35" customFormat="1" ht="12" customHeight="1" hidden="1">
      <c r="A449" s="29"/>
      <c r="B449" s="29"/>
      <c r="C449" s="29"/>
      <c r="D449" s="29"/>
      <c r="E449" s="29"/>
      <c r="F449" s="29"/>
      <c r="G449" s="29"/>
    </row>
    <row r="450" spans="1:7" s="35" customFormat="1" ht="12" customHeight="1" hidden="1">
      <c r="A450" s="29"/>
      <c r="B450" s="29"/>
      <c r="C450" s="29"/>
      <c r="D450" s="29"/>
      <c r="E450" s="29"/>
      <c r="F450" s="29"/>
      <c r="G450" s="29"/>
    </row>
    <row r="451" spans="1:7" s="35" customFormat="1" ht="12" customHeight="1" hidden="1">
      <c r="A451" s="29"/>
      <c r="B451" s="29"/>
      <c r="C451" s="29"/>
      <c r="D451" s="29"/>
      <c r="E451" s="29"/>
      <c r="F451" s="29"/>
      <c r="G451" s="29"/>
    </row>
    <row r="452" spans="1:7" s="35" customFormat="1" ht="12" customHeight="1" hidden="1">
      <c r="A452" s="29"/>
      <c r="B452" s="29"/>
      <c r="C452" s="29"/>
      <c r="D452" s="29"/>
      <c r="E452" s="29"/>
      <c r="F452" s="29"/>
      <c r="G452" s="29"/>
    </row>
    <row r="453" spans="1:7" s="35" customFormat="1" ht="12" customHeight="1" hidden="1">
      <c r="A453" s="29"/>
      <c r="B453" s="29"/>
      <c r="C453" s="29"/>
      <c r="D453" s="29"/>
      <c r="E453" s="29"/>
      <c r="F453" s="29"/>
      <c r="G453" s="29"/>
    </row>
    <row r="454" spans="1:7" s="35" customFormat="1" ht="12" customHeight="1" hidden="1">
      <c r="A454" s="29"/>
      <c r="B454" s="29"/>
      <c r="C454" s="29"/>
      <c r="D454" s="29"/>
      <c r="E454" s="29"/>
      <c r="F454" s="29"/>
      <c r="G454" s="29"/>
    </row>
    <row r="455" spans="1:7" s="35" customFormat="1" ht="12" customHeight="1" hidden="1">
      <c r="A455" s="29"/>
      <c r="B455" s="29"/>
      <c r="C455" s="29"/>
      <c r="D455" s="29"/>
      <c r="E455" s="29"/>
      <c r="F455" s="29"/>
      <c r="G455" s="29"/>
    </row>
    <row r="456" spans="1:7" s="35" customFormat="1" ht="12" customHeight="1" hidden="1">
      <c r="A456" s="29"/>
      <c r="B456" s="29"/>
      <c r="C456" s="29"/>
      <c r="D456" s="29"/>
      <c r="E456" s="29"/>
      <c r="F456" s="29"/>
      <c r="G456" s="29"/>
    </row>
    <row r="457" spans="1:7" s="35" customFormat="1" ht="12" customHeight="1" hidden="1">
      <c r="A457" s="29"/>
      <c r="B457" s="29"/>
      <c r="C457" s="29"/>
      <c r="D457" s="29"/>
      <c r="E457" s="29"/>
      <c r="F457" s="29"/>
      <c r="G457" s="29"/>
    </row>
    <row r="458" spans="1:7" s="35" customFormat="1" ht="12" customHeight="1" hidden="1">
      <c r="A458" s="29"/>
      <c r="B458" s="29"/>
      <c r="C458" s="29"/>
      <c r="D458" s="29"/>
      <c r="E458" s="29"/>
      <c r="F458" s="29"/>
      <c r="G458" s="29"/>
    </row>
    <row r="459" spans="1:7" s="35" customFormat="1" ht="12" customHeight="1" hidden="1">
      <c r="A459" s="29"/>
      <c r="B459" s="29"/>
      <c r="C459" s="29"/>
      <c r="D459" s="29"/>
      <c r="E459" s="29"/>
      <c r="F459" s="29"/>
      <c r="G459" s="29"/>
    </row>
    <row r="460" spans="1:7" s="35" customFormat="1" ht="12" customHeight="1" hidden="1">
      <c r="A460" s="29"/>
      <c r="B460" s="29"/>
      <c r="C460" s="29"/>
      <c r="D460" s="29"/>
      <c r="E460" s="29"/>
      <c r="F460" s="29"/>
      <c r="G460" s="29"/>
    </row>
    <row r="461" spans="1:7" s="35" customFormat="1" ht="12" customHeight="1" hidden="1">
      <c r="A461" s="29"/>
      <c r="B461" s="29"/>
      <c r="C461" s="29"/>
      <c r="D461" s="29"/>
      <c r="E461" s="29"/>
      <c r="F461" s="29"/>
      <c r="G461" s="29"/>
    </row>
    <row r="462" spans="1:7" s="35" customFormat="1" ht="12" customHeight="1" hidden="1">
      <c r="A462" s="29"/>
      <c r="B462" s="29"/>
      <c r="C462" s="29"/>
      <c r="D462" s="29"/>
      <c r="E462" s="29"/>
      <c r="F462" s="29"/>
      <c r="G462" s="29"/>
    </row>
    <row r="463" spans="1:7" s="35" customFormat="1" ht="12" customHeight="1" hidden="1">
      <c r="A463" s="29"/>
      <c r="B463" s="29"/>
      <c r="C463" s="29"/>
      <c r="D463" s="29"/>
      <c r="E463" s="29"/>
      <c r="F463" s="29"/>
      <c r="G463" s="29"/>
    </row>
    <row r="464" spans="1:7" s="35" customFormat="1" ht="12" customHeight="1" hidden="1">
      <c r="A464" s="29"/>
      <c r="B464" s="29"/>
      <c r="C464" s="29"/>
      <c r="D464" s="29"/>
      <c r="E464" s="29"/>
      <c r="F464" s="29"/>
      <c r="G464" s="29"/>
    </row>
    <row r="465" spans="1:7" s="35" customFormat="1" ht="12" customHeight="1" hidden="1">
      <c r="A465" s="29"/>
      <c r="B465" s="29"/>
      <c r="C465" s="29"/>
      <c r="D465" s="29"/>
      <c r="E465" s="29"/>
      <c r="F465" s="29"/>
      <c r="G465" s="29"/>
    </row>
    <row r="466" spans="1:7" s="35" customFormat="1" ht="12" customHeight="1" hidden="1">
      <c r="A466" s="29"/>
      <c r="B466" s="29"/>
      <c r="C466" s="29"/>
      <c r="D466" s="29"/>
      <c r="E466" s="29"/>
      <c r="F466" s="29"/>
      <c r="G466" s="29"/>
    </row>
    <row r="467" spans="1:7" s="35" customFormat="1" ht="12" customHeight="1" hidden="1">
      <c r="A467" s="29"/>
      <c r="B467" s="29"/>
      <c r="C467" s="29"/>
      <c r="D467" s="29"/>
      <c r="E467" s="29"/>
      <c r="F467" s="29"/>
      <c r="G467" s="29"/>
    </row>
    <row r="468" spans="1:7" s="35" customFormat="1" ht="12" customHeight="1" hidden="1">
      <c r="A468" s="29"/>
      <c r="B468" s="29"/>
      <c r="C468" s="29"/>
      <c r="D468" s="29"/>
      <c r="E468" s="29"/>
      <c r="F468" s="29"/>
      <c r="G468" s="29"/>
    </row>
    <row r="469" spans="1:7" s="35" customFormat="1" ht="12" customHeight="1" hidden="1">
      <c r="A469" s="29"/>
      <c r="B469" s="29"/>
      <c r="C469" s="29"/>
      <c r="D469" s="29"/>
      <c r="E469" s="29"/>
      <c r="F469" s="29"/>
      <c r="G469" s="29"/>
    </row>
    <row r="470" spans="1:7" s="35" customFormat="1" ht="12" customHeight="1" hidden="1">
      <c r="A470" s="29"/>
      <c r="B470" s="29"/>
      <c r="C470" s="29"/>
      <c r="D470" s="29"/>
      <c r="E470" s="29"/>
      <c r="F470" s="29"/>
      <c r="G470" s="29"/>
    </row>
    <row r="471" spans="1:7" s="35" customFormat="1" ht="12" customHeight="1" hidden="1">
      <c r="A471" s="29"/>
      <c r="B471" s="29"/>
      <c r="C471" s="29"/>
      <c r="D471" s="29"/>
      <c r="E471" s="29"/>
      <c r="F471" s="29"/>
      <c r="G471" s="29"/>
    </row>
    <row r="472" spans="1:7" s="35" customFormat="1" ht="12" customHeight="1" hidden="1">
      <c r="A472" s="29"/>
      <c r="B472" s="29"/>
      <c r="C472" s="29"/>
      <c r="D472" s="29"/>
      <c r="E472" s="29"/>
      <c r="F472" s="29"/>
      <c r="G472" s="29"/>
    </row>
    <row r="473" spans="1:7" s="35" customFormat="1" ht="12" customHeight="1" hidden="1">
      <c r="A473" s="29"/>
      <c r="B473" s="29"/>
      <c r="C473" s="29"/>
      <c r="D473" s="29"/>
      <c r="E473" s="29"/>
      <c r="F473" s="29"/>
      <c r="G473" s="29"/>
    </row>
    <row r="474" spans="1:7" s="35" customFormat="1" ht="12" customHeight="1" hidden="1">
      <c r="A474" s="29"/>
      <c r="B474" s="29"/>
      <c r="C474" s="29"/>
      <c r="D474" s="29"/>
      <c r="E474" s="29"/>
      <c r="F474" s="29"/>
      <c r="G474" s="29"/>
    </row>
    <row r="475" spans="1:7" s="35" customFormat="1" ht="12" customHeight="1" hidden="1">
      <c r="A475" s="29"/>
      <c r="B475" s="29"/>
      <c r="C475" s="29"/>
      <c r="D475" s="29"/>
      <c r="E475" s="29"/>
      <c r="F475" s="29"/>
      <c r="G475" s="29"/>
    </row>
    <row r="476" spans="1:7" s="35" customFormat="1" ht="12" customHeight="1" hidden="1">
      <c r="A476" s="29"/>
      <c r="B476" s="29"/>
      <c r="C476" s="29"/>
      <c r="D476" s="29"/>
      <c r="E476" s="29"/>
      <c r="F476" s="29"/>
      <c r="G476" s="29"/>
    </row>
    <row r="477" spans="1:7" s="35" customFormat="1" ht="12" customHeight="1" hidden="1">
      <c r="A477" s="29"/>
      <c r="B477" s="29"/>
      <c r="C477" s="29"/>
      <c r="D477" s="29"/>
      <c r="E477" s="29"/>
      <c r="F477" s="29"/>
      <c r="G477" s="29"/>
    </row>
    <row r="478" spans="1:7" s="35" customFormat="1" ht="11.25" hidden="1">
      <c r="A478" s="29"/>
      <c r="B478" s="29"/>
      <c r="C478" s="29"/>
      <c r="D478" s="29"/>
      <c r="E478" s="29"/>
      <c r="F478" s="29"/>
      <c r="G478" s="29"/>
    </row>
    <row r="479" spans="1:29" ht="22.5" hidden="1">
      <c r="A479" s="29" t="s">
        <v>74</v>
      </c>
      <c r="B479" s="29" t="s">
        <v>27</v>
      </c>
      <c r="C479" s="29" t="s">
        <v>29</v>
      </c>
      <c r="D479" s="29" t="s">
        <v>32</v>
      </c>
      <c r="E479" s="29" t="s">
        <v>124</v>
      </c>
      <c r="F479" s="29" t="s">
        <v>66</v>
      </c>
      <c r="G479" s="29" t="s">
        <v>66</v>
      </c>
      <c r="I479" s="4" t="s">
        <v>41</v>
      </c>
      <c r="J479" s="5">
        <v>1</v>
      </c>
      <c r="K479" s="5" t="s">
        <v>48</v>
      </c>
      <c r="L479" s="6">
        <v>0.4</v>
      </c>
      <c r="M479" s="5">
        <v>0.46</v>
      </c>
      <c r="N479" s="7" t="s">
        <v>49</v>
      </c>
      <c r="O479" s="8" t="s">
        <v>42</v>
      </c>
      <c r="P479" s="5" t="s">
        <v>62</v>
      </c>
      <c r="Q479" s="27"/>
      <c r="R479" s="27"/>
      <c r="S479" s="27"/>
      <c r="T479" s="27"/>
      <c r="U479" s="27"/>
      <c r="V479" s="27"/>
      <c r="Y479" s="29" t="s">
        <v>64</v>
      </c>
      <c r="Z479" s="29" t="s">
        <v>90</v>
      </c>
      <c r="AA479" s="29" t="s">
        <v>91</v>
      </c>
      <c r="AB479" s="29" t="s">
        <v>98</v>
      </c>
      <c r="AC479" s="29" t="s">
        <v>99</v>
      </c>
    </row>
    <row r="480" spans="1:26" ht="22.5" hidden="1">
      <c r="A480" s="29" t="s">
        <v>73</v>
      </c>
      <c r="B480" s="29" t="s">
        <v>28</v>
      </c>
      <c r="C480" s="29" t="s">
        <v>30</v>
      </c>
      <c r="D480" s="29" t="s">
        <v>33</v>
      </c>
      <c r="E480" s="29" t="s">
        <v>38</v>
      </c>
      <c r="F480" s="29" t="s">
        <v>67</v>
      </c>
      <c r="G480" s="29" t="s">
        <v>68</v>
      </c>
      <c r="I480" s="4" t="s">
        <v>43</v>
      </c>
      <c r="J480" s="5">
        <v>2</v>
      </c>
      <c r="K480" s="5" t="s">
        <v>48</v>
      </c>
      <c r="L480" s="6">
        <v>0.4</v>
      </c>
      <c r="M480" s="5">
        <v>0.46</v>
      </c>
      <c r="N480" s="7" t="s">
        <v>49</v>
      </c>
      <c r="O480" s="9" t="s">
        <v>44</v>
      </c>
      <c r="P480" s="5" t="s">
        <v>63</v>
      </c>
      <c r="Q480" s="27"/>
      <c r="R480" s="27"/>
      <c r="S480" s="27"/>
      <c r="T480" s="27"/>
      <c r="U480" s="27"/>
      <c r="V480" s="27"/>
      <c r="Y480" s="29" t="s">
        <v>82</v>
      </c>
      <c r="Z480" s="102">
        <f>IF(J4="","",J4)</f>
      </c>
    </row>
    <row r="481" spans="3:29" ht="22.5" hidden="1">
      <c r="C481" s="29" t="s">
        <v>31</v>
      </c>
      <c r="D481" s="29" t="s">
        <v>34</v>
      </c>
      <c r="E481" s="29" t="s">
        <v>39</v>
      </c>
      <c r="G481" s="29" t="s">
        <v>104</v>
      </c>
      <c r="I481" s="4" t="s">
        <v>45</v>
      </c>
      <c r="J481" s="5">
        <v>3</v>
      </c>
      <c r="K481" s="5" t="s">
        <v>50</v>
      </c>
      <c r="L481" s="6">
        <v>0.5</v>
      </c>
      <c r="M481" s="5">
        <v>0.56</v>
      </c>
      <c r="N481" s="7" t="s">
        <v>49</v>
      </c>
      <c r="O481" s="8" t="s">
        <v>46</v>
      </c>
      <c r="P481" s="10" t="s">
        <v>47</v>
      </c>
      <c r="Q481" s="28"/>
      <c r="R481" s="28"/>
      <c r="S481" s="28"/>
      <c r="T481" s="28"/>
      <c r="U481" s="28"/>
      <c r="V481" s="28"/>
      <c r="X481" s="103" t="s">
        <v>83</v>
      </c>
      <c r="Y481" s="104" t="s">
        <v>84</v>
      </c>
      <c r="Z481" s="104"/>
      <c r="AA481" s="105">
        <f>IF($G$23="標準入力法",G24,"")</f>
      </c>
      <c r="AB481" s="148" t="e">
        <f>AA481*$Z$480</f>
        <v>#VALUE!</v>
      </c>
      <c r="AC481" s="106"/>
    </row>
    <row r="482" spans="4:29" ht="11.25" hidden="1">
      <c r="D482" s="29" t="s">
        <v>35</v>
      </c>
      <c r="E482" s="29" t="s">
        <v>40</v>
      </c>
      <c r="I482" s="11"/>
      <c r="J482" s="5">
        <v>4</v>
      </c>
      <c r="K482" s="5" t="s">
        <v>51</v>
      </c>
      <c r="L482" s="6">
        <v>0.6</v>
      </c>
      <c r="M482" s="5">
        <v>0.75</v>
      </c>
      <c r="N482" s="7" t="s">
        <v>49</v>
      </c>
      <c r="O482" s="11"/>
      <c r="P482" s="11"/>
      <c r="Q482" s="11"/>
      <c r="R482" s="11"/>
      <c r="S482" s="11"/>
      <c r="T482" s="11"/>
      <c r="U482" s="11"/>
      <c r="V482" s="11"/>
      <c r="X482" s="107" t="s">
        <v>83</v>
      </c>
      <c r="Y482" s="108" t="s">
        <v>85</v>
      </c>
      <c r="Z482" s="108"/>
      <c r="AA482" s="109">
        <f>IF($G$23="標準入力法",G28,"")</f>
      </c>
      <c r="AB482" s="149" t="e">
        <f aca="true" t="shared" si="273" ref="AB482:AB489">AA482*$Z$480</f>
        <v>#VALUE!</v>
      </c>
      <c r="AC482" s="110"/>
    </row>
    <row r="483" spans="4:29" ht="11.25" hidden="1">
      <c r="D483" s="29" t="s">
        <v>36</v>
      </c>
      <c r="E483" s="29" t="s">
        <v>147</v>
      </c>
      <c r="I483" s="11"/>
      <c r="J483" s="5">
        <v>5</v>
      </c>
      <c r="K483" s="5" t="s">
        <v>52</v>
      </c>
      <c r="L483" s="6">
        <v>0.6</v>
      </c>
      <c r="M483" s="5">
        <v>0.87</v>
      </c>
      <c r="N483" s="12">
        <v>3</v>
      </c>
      <c r="O483" s="11"/>
      <c r="P483" s="11"/>
      <c r="Q483" s="11"/>
      <c r="R483" s="11"/>
      <c r="S483" s="11"/>
      <c r="T483" s="11"/>
      <c r="U483" s="11"/>
      <c r="V483" s="11"/>
      <c r="X483" s="107" t="s">
        <v>83</v>
      </c>
      <c r="Y483" s="108" t="s">
        <v>87</v>
      </c>
      <c r="Z483" s="108"/>
      <c r="AA483" s="109">
        <f>IF($G$23="標準入力法",G30,"")</f>
      </c>
      <c r="AB483" s="149" t="e">
        <f t="shared" si="273"/>
        <v>#VALUE!</v>
      </c>
      <c r="AC483" s="110"/>
    </row>
    <row r="484" spans="4:29" ht="11.25" hidden="1">
      <c r="D484" s="29" t="s">
        <v>37</v>
      </c>
      <c r="I484" s="11"/>
      <c r="J484" s="5">
        <v>6</v>
      </c>
      <c r="K484" s="5" t="s">
        <v>53</v>
      </c>
      <c r="L484" s="6">
        <v>0.6</v>
      </c>
      <c r="M484" s="5">
        <v>0.87</v>
      </c>
      <c r="N484" s="12">
        <v>2.8</v>
      </c>
      <c r="O484" s="11"/>
      <c r="P484" s="11"/>
      <c r="Q484" s="11"/>
      <c r="R484" s="11"/>
      <c r="S484" s="11"/>
      <c r="T484" s="11"/>
      <c r="U484" s="11"/>
      <c r="V484" s="11"/>
      <c r="X484" s="107" t="s">
        <v>83</v>
      </c>
      <c r="Y484" s="108" t="s">
        <v>86</v>
      </c>
      <c r="Z484" s="108"/>
      <c r="AA484" s="109">
        <f>IF($G$23="標準入力法",G32,"")</f>
      </c>
      <c r="AB484" s="149" t="e">
        <f t="shared" si="273"/>
        <v>#VALUE!</v>
      </c>
      <c r="AC484" s="110"/>
    </row>
    <row r="485" spans="9:29" ht="11.25" hidden="1">
      <c r="I485" s="11"/>
      <c r="J485" s="5">
        <v>7</v>
      </c>
      <c r="K485" s="5" t="s">
        <v>54</v>
      </c>
      <c r="L485" s="6">
        <v>0.6</v>
      </c>
      <c r="M485" s="5">
        <v>0.87</v>
      </c>
      <c r="N485" s="12">
        <v>2.7</v>
      </c>
      <c r="O485" s="11"/>
      <c r="P485" s="11"/>
      <c r="Q485" s="11"/>
      <c r="R485" s="11"/>
      <c r="S485" s="11"/>
      <c r="T485" s="11"/>
      <c r="U485" s="11"/>
      <c r="V485" s="11"/>
      <c r="X485" s="111" t="s">
        <v>83</v>
      </c>
      <c r="Y485" s="112" t="s">
        <v>88</v>
      </c>
      <c r="Z485" s="112"/>
      <c r="AA485" s="113">
        <f>IF($G$23="標準入力法",G34,"")</f>
      </c>
      <c r="AB485" s="150" t="e">
        <f t="shared" si="273"/>
        <v>#VALUE!</v>
      </c>
      <c r="AC485" s="114"/>
    </row>
    <row r="486" spans="9:29" ht="11.25" hidden="1">
      <c r="I486" s="11"/>
      <c r="J486" s="5">
        <v>8</v>
      </c>
      <c r="K486" s="7" t="s">
        <v>55</v>
      </c>
      <c r="L486" s="13" t="s">
        <v>49</v>
      </c>
      <c r="M486" s="7" t="s">
        <v>49</v>
      </c>
      <c r="N486" s="12">
        <v>3.2</v>
      </c>
      <c r="O486" s="11"/>
      <c r="P486" s="11"/>
      <c r="Q486" s="11"/>
      <c r="R486" s="11"/>
      <c r="S486" s="11"/>
      <c r="T486" s="11"/>
      <c r="U486" s="11"/>
      <c r="V486" s="11"/>
      <c r="X486" s="103" t="s">
        <v>89</v>
      </c>
      <c r="Y486" s="104" t="s">
        <v>84</v>
      </c>
      <c r="Z486" s="104"/>
      <c r="AA486" s="105">
        <f>IF($G$23="標準入力法",G35,"")</f>
      </c>
      <c r="AB486" s="148" t="e">
        <f t="shared" si="273"/>
        <v>#VALUE!</v>
      </c>
      <c r="AC486" s="106"/>
    </row>
    <row r="487" spans="1:29" ht="11.25" hidden="1">
      <c r="A487" s="29" t="s">
        <v>77</v>
      </c>
      <c r="X487" s="107" t="s">
        <v>89</v>
      </c>
      <c r="Y487" s="108" t="s">
        <v>85</v>
      </c>
      <c r="Z487" s="108"/>
      <c r="AA487" s="109">
        <f>IF($G$23="標準入力法",G39,"")</f>
      </c>
      <c r="AB487" s="149" t="e">
        <f t="shared" si="273"/>
        <v>#VALUE!</v>
      </c>
      <c r="AC487" s="110"/>
    </row>
    <row r="488" spans="1:29" ht="11.25" hidden="1">
      <c r="A488" s="29" t="s">
        <v>78</v>
      </c>
      <c r="X488" s="107" t="s">
        <v>89</v>
      </c>
      <c r="Y488" s="108" t="s">
        <v>87</v>
      </c>
      <c r="Z488" s="108"/>
      <c r="AA488" s="109">
        <f>IF($G$23="標準入力法",G41,"")</f>
      </c>
      <c r="AB488" s="149" t="e">
        <f t="shared" si="273"/>
        <v>#VALUE!</v>
      </c>
      <c r="AC488" s="110"/>
    </row>
    <row r="489" spans="1:29" ht="11.25" hidden="1">
      <c r="A489" s="29" t="s">
        <v>79</v>
      </c>
      <c r="X489" s="107" t="s">
        <v>89</v>
      </c>
      <c r="Y489" s="108" t="s">
        <v>86</v>
      </c>
      <c r="Z489" s="108"/>
      <c r="AA489" s="109">
        <f>IF($G$23="標準入力法",G43,"")</f>
      </c>
      <c r="AB489" s="149" t="e">
        <f t="shared" si="273"/>
        <v>#VALUE!</v>
      </c>
      <c r="AC489" s="110"/>
    </row>
    <row r="490" spans="24:29" ht="11.25" hidden="1">
      <c r="X490" s="111" t="s">
        <v>89</v>
      </c>
      <c r="Y490" s="112" t="s">
        <v>88</v>
      </c>
      <c r="Z490" s="112"/>
      <c r="AA490" s="113">
        <f>IF($G$23="標準入力法",G45,"")</f>
      </c>
      <c r="AB490" s="150" t="e">
        <f>AA490*$Z$480</f>
        <v>#VALUE!</v>
      </c>
      <c r="AC490" s="114"/>
    </row>
    <row r="491" spans="24:29" ht="11.25" hidden="1">
      <c r="X491" s="103" t="s">
        <v>93</v>
      </c>
      <c r="Y491" s="104" t="s">
        <v>92</v>
      </c>
      <c r="Z491" s="104"/>
      <c r="AA491" s="113">
        <f>IF($G$23="標準入力法",G46,"")</f>
      </c>
      <c r="AB491" s="105" t="e">
        <f>AA491*Z480</f>
        <v>#VALUE!</v>
      </c>
      <c r="AC491" s="106"/>
    </row>
    <row r="492" spans="24:29" ht="11.25" hidden="1">
      <c r="X492" s="111" t="s">
        <v>89</v>
      </c>
      <c r="Y492" s="112" t="s">
        <v>122</v>
      </c>
      <c r="Z492" s="112"/>
      <c r="AA492" s="113"/>
      <c r="AB492" s="129">
        <f>G48</f>
      </c>
      <c r="AC492" s="114"/>
    </row>
    <row r="493" spans="24:29" ht="11.25" hidden="1">
      <c r="X493" s="107" t="s">
        <v>89</v>
      </c>
      <c r="Y493" s="108" t="s">
        <v>121</v>
      </c>
      <c r="Z493" s="108"/>
      <c r="AA493" s="109"/>
      <c r="AB493" s="121"/>
      <c r="AC493" s="131">
        <f>_xlfn.IFERROR(-G52,0)</f>
        <v>0</v>
      </c>
    </row>
    <row r="494" spans="24:29" ht="11.25" hidden="1">
      <c r="X494" s="103" t="s">
        <v>94</v>
      </c>
      <c r="Y494" s="104" t="s">
        <v>96</v>
      </c>
      <c r="Z494" s="104"/>
      <c r="AA494" s="115"/>
      <c r="AB494" s="155" t="e">
        <f>SUM(AB481:AB485)</f>
        <v>#VALUE!</v>
      </c>
      <c r="AC494" s="128" t="e">
        <f>ROUNDUP(AB494/1000,1)</f>
        <v>#VALUE!</v>
      </c>
    </row>
    <row r="495" spans="24:29" ht="11.25" hidden="1">
      <c r="X495" s="107" t="s">
        <v>94</v>
      </c>
      <c r="Y495" s="108" t="s">
        <v>97</v>
      </c>
      <c r="Z495" s="108"/>
      <c r="AA495" s="116"/>
      <c r="AB495" s="121" t="e">
        <f>SUM(AB481:AB485,AB491)</f>
        <v>#VALUE!</v>
      </c>
      <c r="AC495" s="149" t="e">
        <f>ROUNDUP(AB495/1000,1)</f>
        <v>#VALUE!</v>
      </c>
    </row>
    <row r="496" spans="24:29" ht="11.25" hidden="1">
      <c r="X496" s="107" t="s">
        <v>95</v>
      </c>
      <c r="Y496" s="108" t="s">
        <v>96</v>
      </c>
      <c r="Z496" s="108"/>
      <c r="AA496" s="116"/>
      <c r="AB496" s="130" t="e">
        <f>SUM(AB486:AB490,AB492)</f>
        <v>#VALUE!</v>
      </c>
      <c r="AC496" s="149" t="e">
        <f>ROUNDUP(AB496/1000,1)</f>
        <v>#VALUE!</v>
      </c>
    </row>
    <row r="497" spans="24:29" ht="11.25" hidden="1">
      <c r="X497" s="111" t="s">
        <v>95</v>
      </c>
      <c r="Y497" s="112" t="s">
        <v>97</v>
      </c>
      <c r="Z497" s="112"/>
      <c r="AA497" s="117"/>
      <c r="AB497" s="113" t="e">
        <f>SUM(AB486:AB492)</f>
        <v>#VALUE!</v>
      </c>
      <c r="AC497" s="150" t="e">
        <f>ROUNDUP(AB497/1000,1)</f>
        <v>#VALUE!</v>
      </c>
    </row>
    <row r="498" spans="24:29" ht="11.25" hidden="1">
      <c r="X498" s="118" t="s">
        <v>95</v>
      </c>
      <c r="Y498" s="119" t="s">
        <v>100</v>
      </c>
      <c r="Z498" s="119"/>
      <c r="AA498" s="119"/>
      <c r="AB498" s="120" t="e">
        <f>SUM(AB486:AB490)</f>
        <v>#VALUE!</v>
      </c>
      <c r="AC498" s="154" t="e">
        <f>ROUNDUP(AB498/1000,1)</f>
        <v>#VALUE!</v>
      </c>
    </row>
    <row r="499" spans="24:29" ht="11.25" hidden="1">
      <c r="X499" s="108" t="s">
        <v>95</v>
      </c>
      <c r="Y499" s="108" t="s">
        <v>123</v>
      </c>
      <c r="Z499" s="108"/>
      <c r="AA499" s="108"/>
      <c r="AB499" s="121" t="e">
        <f>SUM(AB486:AB490)</f>
        <v>#VALUE!</v>
      </c>
      <c r="AC499" s="154">
        <f>_xlfn.IFERROR(ROUNDUP(AB499/1000,1)+AC493,0)</f>
        <v>0</v>
      </c>
    </row>
    <row r="500" spans="24:29" ht="12">
      <c r="X500" s="108"/>
      <c r="Y500" s="108"/>
      <c r="Z500" s="108"/>
      <c r="AA500" s="108"/>
      <c r="AB500" s="116"/>
      <c r="AC500" s="116"/>
    </row>
    <row r="501" spans="2:9" ht="12">
      <c r="B501" s="29" t="s">
        <v>70</v>
      </c>
      <c r="I501" s="29" t="s">
        <v>131</v>
      </c>
    </row>
    <row r="502" spans="2:14" ht="12">
      <c r="B502" s="198" t="s">
        <v>76</v>
      </c>
      <c r="C502" s="198"/>
      <c r="D502" s="198"/>
      <c r="E502" s="198"/>
      <c r="F502" s="199" t="str">
        <f>IF(E13="","",E13)</f>
        <v>記載しない</v>
      </c>
      <c r="G502" s="199"/>
      <c r="I502" s="198" t="s">
        <v>139</v>
      </c>
      <c r="J502" s="198"/>
      <c r="K502" s="198"/>
      <c r="L502" s="198"/>
      <c r="M502" s="274"/>
      <c r="N502" s="274"/>
    </row>
    <row r="503" spans="2:14" ht="12">
      <c r="B503" s="198" t="s">
        <v>75</v>
      </c>
      <c r="C503" s="198"/>
      <c r="D503" s="198"/>
      <c r="E503" s="198"/>
      <c r="F503" s="198"/>
      <c r="G503" s="122"/>
      <c r="I503" s="220" t="s">
        <v>132</v>
      </c>
      <c r="J503" s="220"/>
      <c r="K503" s="220"/>
      <c r="L503" s="220"/>
      <c r="M503" s="274"/>
      <c r="N503" s="274"/>
    </row>
    <row r="504" spans="2:14" ht="12">
      <c r="B504" s="198" t="s">
        <v>72</v>
      </c>
      <c r="C504" s="198"/>
      <c r="D504" s="198"/>
      <c r="E504" s="198"/>
      <c r="F504" s="198"/>
      <c r="G504" s="122"/>
      <c r="I504" s="220" t="s">
        <v>133</v>
      </c>
      <c r="J504" s="220"/>
      <c r="K504" s="220"/>
      <c r="L504" s="220"/>
      <c r="M504" s="274"/>
      <c r="N504" s="274"/>
    </row>
    <row r="505" spans="2:15" ht="12">
      <c r="B505" s="204" t="s">
        <v>143</v>
      </c>
      <c r="C505" s="205"/>
      <c r="D505" s="205"/>
      <c r="E505" s="205"/>
      <c r="F505" s="205"/>
      <c r="G505" s="141">
        <f>IF(ISERROR(ROUNDUP((F35+F37+F39+F41+F43-F50)/1000+G60,1)),"",ROUNDUP((F35+F37+F39+F41+F43-F50)/1000+G60,1))</f>
      </c>
      <c r="I505" s="276" t="s">
        <v>135</v>
      </c>
      <c r="J505" s="277"/>
      <c r="K505" s="277"/>
      <c r="L505" s="278"/>
      <c r="M505" s="275"/>
      <c r="N505" s="275"/>
      <c r="O505" s="29" t="s">
        <v>141</v>
      </c>
    </row>
    <row r="506" spans="2:15" ht="12">
      <c r="B506" s="200" t="s">
        <v>144</v>
      </c>
      <c r="C506" s="201"/>
      <c r="D506" s="201"/>
      <c r="E506" s="201"/>
      <c r="F506" s="201"/>
      <c r="G506" s="142">
        <f>IF(ISERROR(E57-G505),"",E57-G505)</f>
      </c>
      <c r="I506" s="276" t="s">
        <v>136</v>
      </c>
      <c r="J506" s="277"/>
      <c r="K506" s="277"/>
      <c r="L506" s="278"/>
      <c r="M506" s="281">
        <f>IF(M503="","",IF(M504="―（手入力）","",IF(M504="屋外",0,IF(M504="屋内",IF(M503="住戸・共用部で共有",IF(F54/1000&gt;=M505,M505*1000*0.3,F54*0.3),IF(M507&gt;=M505,M505*1000*0.3,M507*1000*0.3))))))</f>
      </c>
      <c r="N506" s="282"/>
      <c r="O506" s="29" t="s">
        <v>148</v>
      </c>
    </row>
    <row r="507" spans="2:15" ht="12">
      <c r="B507" s="202" t="s">
        <v>22</v>
      </c>
      <c r="C507" s="203"/>
      <c r="D507" s="203"/>
      <c r="E507" s="203"/>
      <c r="F507" s="203"/>
      <c r="G507" s="24">
        <f>IF(ISERROR(G506/E57),"",ROUNDDOWN(G506/E57*100,0))</f>
      </c>
      <c r="I507" s="191" t="s">
        <v>134</v>
      </c>
      <c r="J507" s="192"/>
      <c r="K507" s="192"/>
      <c r="L507" s="193"/>
      <c r="M507" s="279"/>
      <c r="N507" s="280"/>
      <c r="O507" s="29" t="s">
        <v>149</v>
      </c>
    </row>
    <row r="508" spans="2:9" ht="12">
      <c r="B508" s="204" t="s">
        <v>145</v>
      </c>
      <c r="C508" s="205"/>
      <c r="D508" s="205"/>
      <c r="E508" s="205"/>
      <c r="F508" s="205"/>
      <c r="G508" s="143">
        <f>IF(ISERROR(ROUNDUP((F35+F37+F39+F41+F43-F50-F52)/1000+G63,1)),"",IF((F35+F37+F39+F41+F43-F50-F52)&lt;0,ROUNDDOWN((F35+F37+F39+F41+F43-F50-F52)/1000+G63,1),ROUNDUP((F35+F37+F39+F41+F43-F50-F52)/1000+G63,1)))</f>
      </c>
      <c r="I508" s="29" t="s">
        <v>138</v>
      </c>
    </row>
    <row r="509" spans="2:9" ht="12">
      <c r="B509" s="200" t="s">
        <v>146</v>
      </c>
      <c r="C509" s="201"/>
      <c r="D509" s="201"/>
      <c r="E509" s="201"/>
      <c r="F509" s="201"/>
      <c r="G509" s="142">
        <f>IF(ISERROR(E57-G508),"",E57-G508)</f>
      </c>
      <c r="I509" s="29" t="s">
        <v>140</v>
      </c>
    </row>
    <row r="510" spans="2:9" ht="12">
      <c r="B510" s="202" t="s">
        <v>23</v>
      </c>
      <c r="C510" s="203"/>
      <c r="D510" s="203"/>
      <c r="E510" s="203"/>
      <c r="F510" s="203"/>
      <c r="G510" s="24">
        <f>IF(ISERROR(G509/E57),"",ROUNDDOWN(G509/E57*100,0))</f>
      </c>
      <c r="I510" s="29" t="s">
        <v>142</v>
      </c>
    </row>
    <row r="511" spans="2:7" ht="12.75" thickBot="1">
      <c r="B511" s="194" t="s">
        <v>71</v>
      </c>
      <c r="C511" s="195"/>
      <c r="D511" s="195"/>
      <c r="E511" s="195"/>
      <c r="F511" s="195"/>
      <c r="G511" s="95" t="str">
        <f>IF(AND(G507="",G510=""),"-",IF(OR(AND(E13=$E$479,G503="全住戸適合",G504="全住戸適合",G507&gt;=20,G510&gt;=100),AND(E13=$E$480,G503="全住戸適合",G504="全住戸適合",G507&gt;=20,G510&gt;=75,G510&lt;100),AND(E13=$E$481,G503="全住戸適合",G504="全住戸適合",G507&gt;=20,G510&gt;=50,G510&lt;75),AND(E13=$E$482,G503="全住戸適合",G504="全住戸適合",G507&gt;=20,G510&lt;50)),"適合","-"))</f>
        <v>-</v>
      </c>
    </row>
    <row r="512" ht="12"/>
    <row r="513" ht="12"/>
    <row r="514" ht="12">
      <c r="C514" s="29" t="s">
        <v>109</v>
      </c>
    </row>
    <row r="515" ht="12">
      <c r="C515" s="29" t="s">
        <v>108</v>
      </c>
    </row>
    <row r="516" ht="12">
      <c r="C516" s="29" t="s">
        <v>110</v>
      </c>
    </row>
    <row r="517" ht="12">
      <c r="C517" s="29" t="s">
        <v>111</v>
      </c>
    </row>
    <row r="518" ht="12">
      <c r="C518" s="29" t="s">
        <v>112</v>
      </c>
    </row>
    <row r="519" ht="12">
      <c r="C519" s="29" t="s">
        <v>212</v>
      </c>
    </row>
    <row r="520" ht="12">
      <c r="C520" s="29" t="s">
        <v>198</v>
      </c>
    </row>
    <row r="521" ht="12">
      <c r="C521" s="29" t="s">
        <v>117</v>
      </c>
    </row>
    <row r="522" ht="12">
      <c r="C522" s="29" t="s">
        <v>118</v>
      </c>
    </row>
    <row r="523" ht="12"/>
    <row r="524" ht="12">
      <c r="C524" s="29" t="s">
        <v>113</v>
      </c>
    </row>
    <row r="525" ht="12">
      <c r="C525" s="29" t="s">
        <v>129</v>
      </c>
    </row>
    <row r="526" ht="12">
      <c r="C526" s="29" t="s">
        <v>137</v>
      </c>
    </row>
    <row r="527" ht="12">
      <c r="C527" s="29" t="s">
        <v>130</v>
      </c>
    </row>
    <row r="528" ht="12">
      <c r="C528" s="29" t="s">
        <v>150</v>
      </c>
    </row>
    <row r="529" ht="12">
      <c r="C529" s="29" t="s">
        <v>151</v>
      </c>
    </row>
    <row r="530" ht="12"/>
    <row r="531" ht="12">
      <c r="C531" s="29" t="s">
        <v>114</v>
      </c>
    </row>
    <row r="532" ht="12">
      <c r="C532" s="29" t="s">
        <v>115</v>
      </c>
    </row>
    <row r="533" ht="12">
      <c r="C533" s="29" t="s">
        <v>213</v>
      </c>
    </row>
    <row r="534" ht="12">
      <c r="C534" s="29" t="s">
        <v>214</v>
      </c>
    </row>
    <row r="535" ht="12">
      <c r="C535" s="29" t="s">
        <v>215</v>
      </c>
    </row>
    <row r="818" ht="12"/>
    <row r="819" ht="12"/>
    <row r="820" ht="12"/>
    <row r="822" ht="12"/>
  </sheetData>
  <sheetProtection password="C706" sheet="1"/>
  <mergeCells count="80">
    <mergeCell ref="M505:N505"/>
    <mergeCell ref="I503:L503"/>
    <mergeCell ref="I504:L504"/>
    <mergeCell ref="I505:L505"/>
    <mergeCell ref="I507:L507"/>
    <mergeCell ref="M507:N507"/>
    <mergeCell ref="I506:L506"/>
    <mergeCell ref="M506:N506"/>
    <mergeCell ref="G6:G9"/>
    <mergeCell ref="G12:G22"/>
    <mergeCell ref="I502:L502"/>
    <mergeCell ref="M502:N502"/>
    <mergeCell ref="M503:N503"/>
    <mergeCell ref="M504:N504"/>
    <mergeCell ref="B63:F63"/>
    <mergeCell ref="B9:D9"/>
    <mergeCell ref="E9:F9"/>
    <mergeCell ref="B65:F65"/>
    <mergeCell ref="C22:D22"/>
    <mergeCell ref="B23:B48"/>
    <mergeCell ref="E15:F15"/>
    <mergeCell ref="B64:F64"/>
    <mergeCell ref="C23:D23"/>
    <mergeCell ref="C15:D15"/>
    <mergeCell ref="B66:F66"/>
    <mergeCell ref="E23:F23"/>
    <mergeCell ref="B59:D59"/>
    <mergeCell ref="B56:D56"/>
    <mergeCell ref="B57:D57"/>
    <mergeCell ref="B58:D58"/>
    <mergeCell ref="C35:C45"/>
    <mergeCell ref="B60:F60"/>
    <mergeCell ref="B61:F61"/>
    <mergeCell ref="B50:B54"/>
    <mergeCell ref="C16:D16"/>
    <mergeCell ref="C24:C34"/>
    <mergeCell ref="E24:E34"/>
    <mergeCell ref="E16:F16"/>
    <mergeCell ref="C17:C19"/>
    <mergeCell ref="E35:E48"/>
    <mergeCell ref="E14:F14"/>
    <mergeCell ref="E13:F13"/>
    <mergeCell ref="E8:F8"/>
    <mergeCell ref="B8:D8"/>
    <mergeCell ref="B13:D13"/>
    <mergeCell ref="B15:B22"/>
    <mergeCell ref="E17:F17"/>
    <mergeCell ref="E19:F19"/>
    <mergeCell ref="E21:F21"/>
    <mergeCell ref="E22:F22"/>
    <mergeCell ref="B62:F62"/>
    <mergeCell ref="B4:C4"/>
    <mergeCell ref="D4:F4"/>
    <mergeCell ref="B5:D5"/>
    <mergeCell ref="B7:D7"/>
    <mergeCell ref="B10:D10"/>
    <mergeCell ref="B12:D12"/>
    <mergeCell ref="E12:F12"/>
    <mergeCell ref="E7:F7"/>
    <mergeCell ref="B14:D14"/>
    <mergeCell ref="B508:F508"/>
    <mergeCell ref="B509:F509"/>
    <mergeCell ref="B510:F510"/>
    <mergeCell ref="M4:O4"/>
    <mergeCell ref="G24:G26"/>
    <mergeCell ref="G35:G37"/>
    <mergeCell ref="C50:D50"/>
    <mergeCell ref="C52:D52"/>
    <mergeCell ref="C54:D54"/>
    <mergeCell ref="B505:F505"/>
    <mergeCell ref="P4:S4"/>
    <mergeCell ref="B6:D6"/>
    <mergeCell ref="B511:F511"/>
    <mergeCell ref="B68:F68"/>
    <mergeCell ref="B504:F504"/>
    <mergeCell ref="B503:F503"/>
    <mergeCell ref="F502:G502"/>
    <mergeCell ref="B502:E502"/>
    <mergeCell ref="B506:F506"/>
    <mergeCell ref="B507:F507"/>
  </mergeCells>
  <conditionalFormatting sqref="G506:G511">
    <cfRule type="expression" priority="27" dxfId="22">
      <formula>G$13=$D$484</formula>
    </cfRule>
  </conditionalFormatting>
  <conditionalFormatting sqref="G24:G28 G32:G39 G43:G48">
    <cfRule type="expression" priority="20" dxfId="0" stopIfTrue="1">
      <formula>$G$23="照明簡易計算"</formula>
    </cfRule>
  </conditionalFormatting>
  <conditionalFormatting sqref="G50:G66">
    <cfRule type="expression" priority="21" dxfId="0" stopIfTrue="1">
      <formula>$G$23="共用部なし"</formula>
    </cfRule>
  </conditionalFormatting>
  <conditionalFormatting sqref="G24:G48">
    <cfRule type="expression" priority="19" dxfId="0" stopIfTrue="1">
      <formula>$G$23="共用部なし"</formula>
    </cfRule>
  </conditionalFormatting>
  <conditionalFormatting sqref="G60 E13:F22 E11:G12 B502:G511 E23:G45 E49:G59 F46:G48 E10:F10">
    <cfRule type="expression" priority="18" dxfId="0" stopIfTrue="1">
      <formula>$E$6="申請しない"</formula>
    </cfRule>
  </conditionalFormatting>
  <conditionalFormatting sqref="G60 E11:G45 B502:G511 E49:G59 F46:G48 E10:F10">
    <cfRule type="expression" priority="17" dxfId="0" stopIfTrue="1">
      <formula>$E$6=""</formula>
    </cfRule>
  </conditionalFormatting>
  <conditionalFormatting sqref="G50:G54">
    <cfRule type="expression" priority="16" dxfId="0" stopIfTrue="1">
      <formula>$G$23="照明簡易計算"</formula>
    </cfRule>
  </conditionalFormatting>
  <conditionalFormatting sqref="G10">
    <cfRule type="expression" priority="14" dxfId="0" stopIfTrue="1">
      <formula>$E$6=""</formula>
    </cfRule>
  </conditionalFormatting>
  <conditionalFormatting sqref="G10">
    <cfRule type="expression" priority="15" dxfId="0" stopIfTrue="1">
      <formula>$E$6="申請しない"</formula>
    </cfRule>
  </conditionalFormatting>
  <conditionalFormatting sqref="M505:N505 M507:N507">
    <cfRule type="expression" priority="2" dxfId="0" stopIfTrue="1">
      <formula>$M$504="―（手入力）"</formula>
    </cfRule>
  </conditionalFormatting>
  <conditionalFormatting sqref="M507:N507">
    <cfRule type="expression" priority="12" dxfId="0" stopIfTrue="1">
      <formula>$M$503="住戸・共用部で共有"</formula>
    </cfRule>
  </conditionalFormatting>
  <conditionalFormatting sqref="I502:N507">
    <cfRule type="expression" priority="9" dxfId="0" stopIfTrue="1">
      <formula>$G$23="照明簡易計算"</formula>
    </cfRule>
    <cfRule type="expression" priority="10" dxfId="0" stopIfTrue="1">
      <formula>$G$23="共用部なし"</formula>
    </cfRule>
    <cfRule type="expression" priority="11" dxfId="0" stopIfTrue="1">
      <formula>$G$23=""</formula>
    </cfRule>
  </conditionalFormatting>
  <conditionalFormatting sqref="I503:N507">
    <cfRule type="expression" priority="7" dxfId="0" stopIfTrue="1">
      <formula>$M$502=""</formula>
    </cfRule>
    <cfRule type="expression" priority="8" dxfId="0" stopIfTrue="1">
      <formula>$M$502="無し"</formula>
    </cfRule>
  </conditionalFormatting>
  <conditionalFormatting sqref="I504:N507">
    <cfRule type="expression" priority="6" dxfId="0" stopIfTrue="1">
      <formula>$M$503=""</formula>
    </cfRule>
  </conditionalFormatting>
  <conditionalFormatting sqref="I505:N507">
    <cfRule type="expression" priority="5" dxfId="0" stopIfTrue="1">
      <formula>$M$504=""</formula>
    </cfRule>
  </conditionalFormatting>
  <conditionalFormatting sqref="G61:G66">
    <cfRule type="expression" priority="3" dxfId="0" stopIfTrue="1">
      <formula>$E$6="申請しない"</formula>
    </cfRule>
    <cfRule type="expression" priority="4" dxfId="0" stopIfTrue="1">
      <formula>$E$6=""</formula>
    </cfRule>
  </conditionalFormatting>
  <conditionalFormatting sqref="M506:N506">
    <cfRule type="expression" priority="1" dxfId="1" stopIfTrue="1">
      <formula>$M$504="―（手入力）"</formula>
    </cfRule>
  </conditionalFormatting>
  <conditionalFormatting sqref="M505">
    <cfRule type="expression" priority="13" dxfId="0" stopIfTrue="1">
      <formula>$M$504="屋外"</formula>
    </cfRule>
  </conditionalFormatting>
  <dataValidations count="16">
    <dataValidation type="list" allowBlank="1" showInputMessage="1" sqref="H13:GP13">
      <formula1>$D$479:$D$484</formula1>
    </dataValidation>
    <dataValidation type="list" allowBlank="1" showInputMessage="1" showErrorMessage="1" sqref="E12:F12">
      <formula1>$F$479:$F$480</formula1>
    </dataValidation>
    <dataValidation type="list" allowBlank="1" showInputMessage="1" showErrorMessage="1" sqref="E16:F16">
      <formula1>$P$479:$P$481</formula1>
    </dataValidation>
    <dataValidation type="list" allowBlank="1" showInputMessage="1" showErrorMessage="1" sqref="E13:F13">
      <formula1>$E$479:$E$483</formula1>
    </dataValidation>
    <dataValidation type="list" allowBlank="1" showInputMessage="1" showErrorMessage="1" sqref="G503:G504">
      <formula1>$A$479:$A$480</formula1>
    </dataValidation>
    <dataValidation type="list" allowBlank="1" showInputMessage="1" showErrorMessage="1" sqref="G23">
      <formula1>$A$487:$A$489</formula1>
    </dataValidation>
    <dataValidation type="list" allowBlank="1" showInputMessage="1" sqref="H12:GP12">
      <formula1>$F$479:$F$480</formula1>
    </dataValidation>
    <dataValidation type="list" allowBlank="1" showInputMessage="1" sqref="H16:GP16">
      <formula1>$P$479:$P$481</formula1>
    </dataValidation>
    <dataValidation type="list" allowBlank="1" showInputMessage="1" showErrorMessage="1" sqref="H6:GP6 E6">
      <formula1>$B$479:$B$480</formula1>
    </dataValidation>
    <dataValidation type="list" allowBlank="1" showInputMessage="1" showErrorMessage="1" sqref="H23:GP23">
      <formula1>$C$479:$C$481</formula1>
    </dataValidation>
    <dataValidation type="list" allowBlank="1" showInputMessage="1" showErrorMessage="1" sqref="H15:GP15">
      <formula1>$C$479:$C$480</formula1>
    </dataValidation>
    <dataValidation type="list" allowBlank="1" showInputMessage="1" showErrorMessage="1" sqref="E14:F14">
      <formula1>$G$479:$G$480</formula1>
    </dataValidation>
    <dataValidation type="list" allowBlank="1" showInputMessage="1" sqref="H14:GP14">
      <formula1>$G$479:$G$481</formula1>
    </dataValidation>
    <dataValidation type="list" allowBlank="1" showInputMessage="1" showErrorMessage="1" sqref="M503">
      <formula1>"共有無し,住戸・共用部で共有"</formula1>
    </dataValidation>
    <dataValidation type="list" allowBlank="1" showInputMessage="1" showErrorMessage="1" sqref="M502:N502">
      <formula1>"有り,無し"</formula1>
    </dataValidation>
    <dataValidation type="list" allowBlank="1" showInputMessage="1" showErrorMessage="1" sqref="M504:N504">
      <formula1>"屋内,屋外,―（手入力）"</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99" r:id="rId4"/>
  <headerFooter>
    <oddFooter>&amp;R201904日本ＥＲＩ株式会社</oddFooter>
  </headerFooter>
  <rowBreaks count="1" manualBreakCount="1">
    <brk id="512" max="42" man="1"/>
  </rowBreaks>
  <colBreaks count="1" manualBreakCount="1">
    <brk id="23" max="215" man="1"/>
  </colBreaks>
  <drawing r:id="rId3"/>
  <legacyDrawing r:id="rId2"/>
</worksheet>
</file>

<file path=xl/worksheets/sheet2.xml><?xml version="1.0" encoding="utf-8"?>
<worksheet xmlns="http://schemas.openxmlformats.org/spreadsheetml/2006/main" xmlns:r="http://schemas.openxmlformats.org/officeDocument/2006/relationships">
  <dimension ref="B2:AX49"/>
  <sheetViews>
    <sheetView view="pageBreakPreview" zoomScale="145" zoomScaleSheetLayoutView="145" workbookViewId="0" topLeftCell="A1">
      <selection activeCell="AL45" sqref="AL45"/>
    </sheetView>
  </sheetViews>
  <sheetFormatPr defaultColWidth="9.140625" defaultRowHeight="15"/>
  <cols>
    <col min="1" max="39" width="2.28125" style="0" customWidth="1"/>
    <col min="40" max="48" width="2.28125" style="0" hidden="1" customWidth="1"/>
    <col min="49" max="50" width="9.00390625" style="0" hidden="1" customWidth="1"/>
  </cols>
  <sheetData>
    <row r="2" spans="2:38" ht="13.5">
      <c r="B2" s="286" t="s">
        <v>195</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row>
    <row r="3" spans="2:38" ht="13.5">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row>
    <row r="4" spans="2:36" ht="13.5">
      <c r="B4" s="287" t="s">
        <v>196</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row>
    <row r="5" spans="2:36" ht="13.5">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row>
    <row r="6" spans="2:36" ht="13.5">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row>
    <row r="7" spans="2:36" ht="13.5">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row>
    <row r="8" spans="2:36" ht="13.5">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row>
    <row r="9" spans="2:36" ht="13.5">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row>
    <row r="11" spans="2:38" ht="13.5">
      <c r="B11" s="347" t="s">
        <v>171</v>
      </c>
      <c r="C11" s="347"/>
      <c r="D11" s="347"/>
      <c r="E11" s="347"/>
      <c r="F11" s="347"/>
      <c r="G11" s="347"/>
      <c r="H11" s="347"/>
      <c r="I11" s="348"/>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50"/>
    </row>
    <row r="13" spans="2:38" ht="15">
      <c r="B13" s="341" t="s">
        <v>172</v>
      </c>
      <c r="C13" s="342"/>
      <c r="D13" s="342"/>
      <c r="E13" s="342"/>
      <c r="F13" s="342"/>
      <c r="G13" s="342"/>
      <c r="H13" s="342"/>
      <c r="I13" s="342"/>
      <c r="J13" s="342"/>
      <c r="K13" s="342"/>
      <c r="L13" s="342"/>
      <c r="M13" s="342"/>
      <c r="N13" s="342"/>
      <c r="O13" s="343"/>
      <c r="P13" s="351"/>
      <c r="Q13" s="351"/>
      <c r="R13" s="351"/>
      <c r="S13" s="351"/>
      <c r="T13" s="351"/>
      <c r="U13" s="351"/>
      <c r="V13" s="351"/>
      <c r="W13" s="351"/>
      <c r="Y13" s="341" t="s">
        <v>182</v>
      </c>
      <c r="Z13" s="342"/>
      <c r="AA13" s="342"/>
      <c r="AB13" s="342"/>
      <c r="AC13" s="342"/>
      <c r="AD13" s="343"/>
      <c r="AE13" s="344"/>
      <c r="AF13" s="345"/>
      <c r="AG13" s="345"/>
      <c r="AH13" s="345"/>
      <c r="AI13" s="345"/>
      <c r="AJ13" s="345"/>
      <c r="AK13" s="345"/>
      <c r="AL13" s="346"/>
    </row>
    <row r="15" spans="5:48" ht="13.5" customHeight="1">
      <c r="E15" s="339" t="s">
        <v>173</v>
      </c>
      <c r="F15" s="339"/>
      <c r="G15" s="339"/>
      <c r="H15" s="339"/>
      <c r="I15" s="339"/>
      <c r="J15" s="339"/>
      <c r="K15" s="339"/>
      <c r="L15" s="339" t="s">
        <v>174</v>
      </c>
      <c r="M15" s="339"/>
      <c r="N15" s="339"/>
      <c r="O15" s="339"/>
      <c r="P15" s="339"/>
      <c r="Q15" s="339"/>
      <c r="R15" s="339"/>
      <c r="S15" s="340" t="s">
        <v>175</v>
      </c>
      <c r="T15" s="340"/>
      <c r="U15" s="340"/>
      <c r="V15" s="339" t="s">
        <v>176</v>
      </c>
      <c r="W15" s="340"/>
      <c r="X15" s="340"/>
      <c r="Y15" s="340"/>
      <c r="Z15" s="340"/>
      <c r="AA15" s="340"/>
      <c r="AB15" s="340"/>
      <c r="AC15" s="340"/>
      <c r="AD15" s="340"/>
      <c r="AE15" s="340"/>
      <c r="AF15" s="340"/>
      <c r="AG15" s="340"/>
      <c r="AH15" s="164"/>
      <c r="AI15" s="164"/>
      <c r="AJ15" s="164"/>
      <c r="AK15" s="164"/>
      <c r="AL15" s="164"/>
      <c r="AM15" s="164"/>
      <c r="AN15" s="164"/>
      <c r="AO15" s="164"/>
      <c r="AP15" s="297" t="s">
        <v>179</v>
      </c>
      <c r="AQ15" s="298"/>
      <c r="AR15" s="298"/>
      <c r="AS15" s="298"/>
      <c r="AT15" s="298"/>
      <c r="AU15" s="298"/>
      <c r="AV15" s="299"/>
    </row>
    <row r="16" spans="5:50" ht="13.5" customHeight="1">
      <c r="E16" s="339"/>
      <c r="F16" s="339"/>
      <c r="G16" s="339"/>
      <c r="H16" s="339"/>
      <c r="I16" s="339"/>
      <c r="J16" s="339"/>
      <c r="K16" s="339"/>
      <c r="L16" s="339"/>
      <c r="M16" s="339"/>
      <c r="N16" s="339"/>
      <c r="O16" s="339"/>
      <c r="P16" s="339"/>
      <c r="Q16" s="339"/>
      <c r="R16" s="339"/>
      <c r="S16" s="340"/>
      <c r="T16" s="340"/>
      <c r="U16" s="340"/>
      <c r="V16" s="340"/>
      <c r="W16" s="340"/>
      <c r="X16" s="340"/>
      <c r="Y16" s="340"/>
      <c r="Z16" s="340"/>
      <c r="AA16" s="340"/>
      <c r="AB16" s="340"/>
      <c r="AC16" s="340"/>
      <c r="AD16" s="340"/>
      <c r="AE16" s="340"/>
      <c r="AF16" s="340"/>
      <c r="AG16" s="340"/>
      <c r="AH16" s="164"/>
      <c r="AI16" s="164"/>
      <c r="AJ16" s="164"/>
      <c r="AK16" s="164"/>
      <c r="AL16" s="164"/>
      <c r="AM16" s="164"/>
      <c r="AN16" s="164"/>
      <c r="AO16" s="164"/>
      <c r="AP16" s="300"/>
      <c r="AQ16" s="301"/>
      <c r="AR16" s="301"/>
      <c r="AS16" s="301"/>
      <c r="AT16" s="301"/>
      <c r="AU16" s="301"/>
      <c r="AV16" s="302"/>
      <c r="AX16" t="s">
        <v>183</v>
      </c>
    </row>
    <row r="17" spans="5:50" ht="15">
      <c r="E17" s="339"/>
      <c r="F17" s="339"/>
      <c r="G17" s="339"/>
      <c r="H17" s="339"/>
      <c r="I17" s="339"/>
      <c r="J17" s="339"/>
      <c r="K17" s="339"/>
      <c r="L17" s="339"/>
      <c r="M17" s="339"/>
      <c r="N17" s="339"/>
      <c r="O17" s="339"/>
      <c r="P17" s="339"/>
      <c r="Q17" s="339"/>
      <c r="R17" s="339"/>
      <c r="S17" s="340"/>
      <c r="T17" s="340"/>
      <c r="U17" s="340"/>
      <c r="V17" s="340"/>
      <c r="W17" s="340"/>
      <c r="X17" s="340"/>
      <c r="Y17" s="340"/>
      <c r="Z17" s="340"/>
      <c r="AA17" s="340"/>
      <c r="AB17" s="340"/>
      <c r="AC17" s="340"/>
      <c r="AD17" s="340"/>
      <c r="AE17" s="340"/>
      <c r="AF17" s="340"/>
      <c r="AG17" s="340"/>
      <c r="AH17" s="164"/>
      <c r="AI17" s="164"/>
      <c r="AJ17" s="164"/>
      <c r="AK17" s="164"/>
      <c r="AL17" s="164"/>
      <c r="AM17" s="164"/>
      <c r="AN17" s="164"/>
      <c r="AO17" s="164"/>
      <c r="AP17" s="303"/>
      <c r="AQ17" s="304"/>
      <c r="AR17" s="304"/>
      <c r="AS17" s="304"/>
      <c r="AT17" s="304"/>
      <c r="AU17" s="304"/>
      <c r="AV17" s="305"/>
      <c r="AX17" t="s">
        <v>184</v>
      </c>
    </row>
    <row r="18" spans="5:50" ht="18" customHeight="1">
      <c r="E18" s="336"/>
      <c r="F18" s="336"/>
      <c r="G18" s="336"/>
      <c r="H18" s="336"/>
      <c r="I18" s="336"/>
      <c r="J18" s="336"/>
      <c r="K18" s="336"/>
      <c r="L18" s="337"/>
      <c r="M18" s="337"/>
      <c r="N18" s="337"/>
      <c r="O18" s="337"/>
      <c r="P18" s="337"/>
      <c r="Q18" s="337"/>
      <c r="R18" s="337"/>
      <c r="S18" s="338"/>
      <c r="T18" s="338"/>
      <c r="U18" s="338"/>
      <c r="V18" s="283">
        <f aca="true" t="shared" si="0" ref="V18:V47">_xlfn.IFERROR(ROUND($P$13*AP18/$AP$48/S18,2),"")</f>
      </c>
      <c r="W18" s="284"/>
      <c r="X18" s="284"/>
      <c r="Y18" s="284"/>
      <c r="Z18" s="284"/>
      <c r="AA18" s="284"/>
      <c r="AB18" s="284"/>
      <c r="AC18" s="284"/>
      <c r="AD18" s="284"/>
      <c r="AE18" s="284"/>
      <c r="AF18" s="284"/>
      <c r="AG18" s="285"/>
      <c r="AP18" s="288">
        <f aca="true" t="shared" si="1" ref="AP18:AP24">L18*S18</f>
        <v>0</v>
      </c>
      <c r="AQ18" s="289"/>
      <c r="AR18" s="289"/>
      <c r="AS18" s="289"/>
      <c r="AT18" s="289"/>
      <c r="AU18" s="289"/>
      <c r="AV18" s="290"/>
      <c r="AX18" t="s">
        <v>185</v>
      </c>
    </row>
    <row r="19" spans="5:50" ht="18" customHeight="1">
      <c r="E19" s="336"/>
      <c r="F19" s="336"/>
      <c r="G19" s="336"/>
      <c r="H19" s="336"/>
      <c r="I19" s="336"/>
      <c r="J19" s="336"/>
      <c r="K19" s="336"/>
      <c r="L19" s="337"/>
      <c r="M19" s="337"/>
      <c r="N19" s="337"/>
      <c r="O19" s="337"/>
      <c r="P19" s="337"/>
      <c r="Q19" s="337"/>
      <c r="R19" s="337"/>
      <c r="S19" s="338"/>
      <c r="T19" s="338"/>
      <c r="U19" s="338"/>
      <c r="V19" s="283">
        <f t="shared" si="0"/>
      </c>
      <c r="W19" s="284"/>
      <c r="X19" s="284"/>
      <c r="Y19" s="284"/>
      <c r="Z19" s="284"/>
      <c r="AA19" s="284"/>
      <c r="AB19" s="284"/>
      <c r="AC19" s="284"/>
      <c r="AD19" s="284"/>
      <c r="AE19" s="284"/>
      <c r="AF19" s="284"/>
      <c r="AG19" s="285"/>
      <c r="AP19" s="288">
        <f t="shared" si="1"/>
        <v>0</v>
      </c>
      <c r="AQ19" s="289"/>
      <c r="AR19" s="289"/>
      <c r="AS19" s="289"/>
      <c r="AT19" s="289"/>
      <c r="AU19" s="289"/>
      <c r="AV19" s="290"/>
      <c r="AX19" t="s">
        <v>186</v>
      </c>
    </row>
    <row r="20" spans="5:50" ht="18" customHeight="1">
      <c r="E20" s="336"/>
      <c r="F20" s="336"/>
      <c r="G20" s="336"/>
      <c r="H20" s="336"/>
      <c r="I20" s="336"/>
      <c r="J20" s="336"/>
      <c r="K20" s="336"/>
      <c r="L20" s="337"/>
      <c r="M20" s="337"/>
      <c r="N20" s="337"/>
      <c r="O20" s="337"/>
      <c r="P20" s="337"/>
      <c r="Q20" s="337"/>
      <c r="R20" s="337"/>
      <c r="S20" s="338"/>
      <c r="T20" s="338"/>
      <c r="U20" s="338"/>
      <c r="V20" s="283">
        <f t="shared" si="0"/>
      </c>
      <c r="W20" s="284"/>
      <c r="X20" s="284"/>
      <c r="Y20" s="284"/>
      <c r="Z20" s="284"/>
      <c r="AA20" s="284"/>
      <c r="AB20" s="284"/>
      <c r="AC20" s="284"/>
      <c r="AD20" s="284"/>
      <c r="AE20" s="284"/>
      <c r="AF20" s="284"/>
      <c r="AG20" s="285"/>
      <c r="AP20" s="288">
        <f t="shared" si="1"/>
        <v>0</v>
      </c>
      <c r="AQ20" s="289"/>
      <c r="AR20" s="289"/>
      <c r="AS20" s="289"/>
      <c r="AT20" s="289"/>
      <c r="AU20" s="289"/>
      <c r="AV20" s="290"/>
      <c r="AX20" t="s">
        <v>187</v>
      </c>
    </row>
    <row r="21" spans="5:50" ht="18" customHeight="1">
      <c r="E21" s="336"/>
      <c r="F21" s="336"/>
      <c r="G21" s="336"/>
      <c r="H21" s="336"/>
      <c r="I21" s="336"/>
      <c r="J21" s="336"/>
      <c r="K21" s="336"/>
      <c r="L21" s="337"/>
      <c r="M21" s="337"/>
      <c r="N21" s="337"/>
      <c r="O21" s="337"/>
      <c r="P21" s="337"/>
      <c r="Q21" s="337"/>
      <c r="R21" s="337"/>
      <c r="S21" s="338"/>
      <c r="T21" s="338"/>
      <c r="U21" s="338"/>
      <c r="V21" s="283">
        <f t="shared" si="0"/>
      </c>
      <c r="W21" s="284"/>
      <c r="X21" s="284"/>
      <c r="Y21" s="284"/>
      <c r="Z21" s="284"/>
      <c r="AA21" s="284"/>
      <c r="AB21" s="284"/>
      <c r="AC21" s="284"/>
      <c r="AD21" s="284"/>
      <c r="AE21" s="284"/>
      <c r="AF21" s="284"/>
      <c r="AG21" s="285"/>
      <c r="AP21" s="288">
        <f t="shared" si="1"/>
        <v>0</v>
      </c>
      <c r="AQ21" s="289"/>
      <c r="AR21" s="289"/>
      <c r="AS21" s="289"/>
      <c r="AT21" s="289"/>
      <c r="AU21" s="289"/>
      <c r="AV21" s="290"/>
      <c r="AX21" t="s">
        <v>188</v>
      </c>
    </row>
    <row r="22" spans="5:50" ht="18" customHeight="1">
      <c r="E22" s="327"/>
      <c r="F22" s="328"/>
      <c r="G22" s="328"/>
      <c r="H22" s="328"/>
      <c r="I22" s="328"/>
      <c r="J22" s="328"/>
      <c r="K22" s="329"/>
      <c r="L22" s="330"/>
      <c r="M22" s="331"/>
      <c r="N22" s="331"/>
      <c r="O22" s="331"/>
      <c r="P22" s="331"/>
      <c r="Q22" s="331"/>
      <c r="R22" s="332"/>
      <c r="S22" s="333"/>
      <c r="T22" s="334"/>
      <c r="U22" s="335"/>
      <c r="V22" s="283">
        <f t="shared" si="0"/>
      </c>
      <c r="W22" s="284"/>
      <c r="X22" s="284"/>
      <c r="Y22" s="284"/>
      <c r="Z22" s="284"/>
      <c r="AA22" s="284"/>
      <c r="AB22" s="284"/>
      <c r="AC22" s="284"/>
      <c r="AD22" s="284"/>
      <c r="AE22" s="284"/>
      <c r="AF22" s="284"/>
      <c r="AG22" s="285"/>
      <c r="AP22" s="288">
        <f t="shared" si="1"/>
        <v>0</v>
      </c>
      <c r="AQ22" s="289"/>
      <c r="AR22" s="289"/>
      <c r="AS22" s="289"/>
      <c r="AT22" s="289"/>
      <c r="AU22" s="289"/>
      <c r="AV22" s="290"/>
      <c r="AX22" t="s">
        <v>189</v>
      </c>
    </row>
    <row r="23" spans="5:50" ht="18" customHeight="1">
      <c r="E23" s="327"/>
      <c r="F23" s="328"/>
      <c r="G23" s="328"/>
      <c r="H23" s="328"/>
      <c r="I23" s="328"/>
      <c r="J23" s="328"/>
      <c r="K23" s="329"/>
      <c r="L23" s="330"/>
      <c r="M23" s="331"/>
      <c r="N23" s="331"/>
      <c r="O23" s="331"/>
      <c r="P23" s="331"/>
      <c r="Q23" s="331"/>
      <c r="R23" s="332"/>
      <c r="S23" s="333"/>
      <c r="T23" s="334"/>
      <c r="U23" s="335"/>
      <c r="V23" s="283">
        <f t="shared" si="0"/>
      </c>
      <c r="W23" s="284"/>
      <c r="X23" s="284"/>
      <c r="Y23" s="284"/>
      <c r="Z23" s="284"/>
      <c r="AA23" s="284"/>
      <c r="AB23" s="284"/>
      <c r="AC23" s="284"/>
      <c r="AD23" s="284"/>
      <c r="AE23" s="284"/>
      <c r="AF23" s="284"/>
      <c r="AG23" s="285"/>
      <c r="AP23" s="288">
        <f t="shared" si="1"/>
        <v>0</v>
      </c>
      <c r="AQ23" s="289"/>
      <c r="AR23" s="289"/>
      <c r="AS23" s="289"/>
      <c r="AT23" s="289"/>
      <c r="AU23" s="289"/>
      <c r="AV23" s="290"/>
      <c r="AX23" t="s">
        <v>190</v>
      </c>
    </row>
    <row r="24" spans="5:50" ht="18" customHeight="1">
      <c r="E24" s="327"/>
      <c r="F24" s="328"/>
      <c r="G24" s="328"/>
      <c r="H24" s="328"/>
      <c r="I24" s="328"/>
      <c r="J24" s="328"/>
      <c r="K24" s="329"/>
      <c r="L24" s="330"/>
      <c r="M24" s="331"/>
      <c r="N24" s="331"/>
      <c r="O24" s="331"/>
      <c r="P24" s="331"/>
      <c r="Q24" s="331"/>
      <c r="R24" s="332"/>
      <c r="S24" s="333"/>
      <c r="T24" s="334"/>
      <c r="U24" s="335"/>
      <c r="V24" s="283">
        <f t="shared" si="0"/>
      </c>
      <c r="W24" s="284"/>
      <c r="X24" s="284"/>
      <c r="Y24" s="284"/>
      <c r="Z24" s="284"/>
      <c r="AA24" s="284"/>
      <c r="AB24" s="284"/>
      <c r="AC24" s="284"/>
      <c r="AD24" s="284"/>
      <c r="AE24" s="284"/>
      <c r="AF24" s="284"/>
      <c r="AG24" s="285"/>
      <c r="AP24" s="288">
        <f t="shared" si="1"/>
        <v>0</v>
      </c>
      <c r="AQ24" s="289"/>
      <c r="AR24" s="289"/>
      <c r="AS24" s="289"/>
      <c r="AT24" s="289"/>
      <c r="AU24" s="289"/>
      <c r="AV24" s="290"/>
      <c r="AX24" t="s">
        <v>191</v>
      </c>
    </row>
    <row r="25" spans="5:50" ht="18" customHeight="1">
      <c r="E25" s="169"/>
      <c r="F25" s="170"/>
      <c r="G25" s="170"/>
      <c r="H25" s="170"/>
      <c r="I25" s="170"/>
      <c r="J25" s="170"/>
      <c r="K25" s="171"/>
      <c r="L25" s="172"/>
      <c r="M25" s="173"/>
      <c r="N25" s="173"/>
      <c r="O25" s="173"/>
      <c r="P25" s="173"/>
      <c r="Q25" s="173"/>
      <c r="R25" s="174"/>
      <c r="S25" s="175"/>
      <c r="T25" s="176"/>
      <c r="U25" s="177"/>
      <c r="V25" s="283">
        <f t="shared" si="0"/>
      </c>
      <c r="W25" s="284"/>
      <c r="X25" s="284"/>
      <c r="Y25" s="284"/>
      <c r="Z25" s="284"/>
      <c r="AA25" s="284"/>
      <c r="AB25" s="284"/>
      <c r="AC25" s="284"/>
      <c r="AD25" s="284"/>
      <c r="AE25" s="284"/>
      <c r="AF25" s="284"/>
      <c r="AG25" s="285"/>
      <c r="AP25" s="288">
        <f aca="true" t="shared" si="2" ref="AP25:AP43">L25*S25</f>
        <v>0</v>
      </c>
      <c r="AQ25" s="289"/>
      <c r="AR25" s="289"/>
      <c r="AS25" s="289"/>
      <c r="AT25" s="289"/>
      <c r="AU25" s="289"/>
      <c r="AV25" s="290"/>
      <c r="AX25" t="s">
        <v>192</v>
      </c>
    </row>
    <row r="26" spans="5:50" ht="18" customHeight="1">
      <c r="E26" s="169"/>
      <c r="F26" s="170"/>
      <c r="G26" s="170"/>
      <c r="H26" s="170"/>
      <c r="I26" s="170"/>
      <c r="J26" s="170"/>
      <c r="K26" s="171"/>
      <c r="L26" s="172"/>
      <c r="M26" s="173"/>
      <c r="N26" s="173"/>
      <c r="O26" s="173"/>
      <c r="P26" s="173"/>
      <c r="Q26" s="173"/>
      <c r="R26" s="174"/>
      <c r="S26" s="175"/>
      <c r="T26" s="176"/>
      <c r="U26" s="177"/>
      <c r="V26" s="283">
        <f t="shared" si="0"/>
      </c>
      <c r="W26" s="284"/>
      <c r="X26" s="284"/>
      <c r="Y26" s="284"/>
      <c r="Z26" s="284"/>
      <c r="AA26" s="284"/>
      <c r="AB26" s="284"/>
      <c r="AC26" s="284"/>
      <c r="AD26" s="284"/>
      <c r="AE26" s="284"/>
      <c r="AF26" s="284"/>
      <c r="AG26" s="285"/>
      <c r="AP26" s="288">
        <f t="shared" si="2"/>
        <v>0</v>
      </c>
      <c r="AQ26" s="289"/>
      <c r="AR26" s="289"/>
      <c r="AS26" s="289"/>
      <c r="AT26" s="289"/>
      <c r="AU26" s="289"/>
      <c r="AV26" s="290"/>
      <c r="AX26" t="s">
        <v>193</v>
      </c>
    </row>
    <row r="27" spans="5:50" ht="18" customHeight="1">
      <c r="E27" s="169"/>
      <c r="F27" s="170"/>
      <c r="G27" s="170"/>
      <c r="H27" s="170"/>
      <c r="I27" s="170"/>
      <c r="J27" s="170"/>
      <c r="K27" s="171"/>
      <c r="L27" s="172"/>
      <c r="M27" s="173"/>
      <c r="N27" s="173"/>
      <c r="O27" s="173"/>
      <c r="P27" s="173"/>
      <c r="Q27" s="173"/>
      <c r="R27" s="174"/>
      <c r="S27" s="175"/>
      <c r="T27" s="176"/>
      <c r="U27" s="177"/>
      <c r="V27" s="283">
        <f t="shared" si="0"/>
      </c>
      <c r="W27" s="284"/>
      <c r="X27" s="284"/>
      <c r="Y27" s="284"/>
      <c r="Z27" s="284"/>
      <c r="AA27" s="284"/>
      <c r="AB27" s="284"/>
      <c r="AC27" s="284"/>
      <c r="AD27" s="284"/>
      <c r="AE27" s="284"/>
      <c r="AF27" s="284"/>
      <c r="AG27" s="285"/>
      <c r="AP27" s="288">
        <f t="shared" si="2"/>
        <v>0</v>
      </c>
      <c r="AQ27" s="289"/>
      <c r="AR27" s="289"/>
      <c r="AS27" s="289"/>
      <c r="AT27" s="289"/>
      <c r="AU27" s="289"/>
      <c r="AV27" s="290"/>
      <c r="AX27" t="s">
        <v>194</v>
      </c>
    </row>
    <row r="28" spans="5:48" ht="18" customHeight="1">
      <c r="E28" s="169"/>
      <c r="F28" s="170"/>
      <c r="G28" s="170"/>
      <c r="H28" s="170"/>
      <c r="I28" s="170"/>
      <c r="J28" s="170"/>
      <c r="K28" s="171"/>
      <c r="L28" s="172"/>
      <c r="M28" s="173"/>
      <c r="N28" s="173"/>
      <c r="O28" s="173"/>
      <c r="P28" s="173"/>
      <c r="Q28" s="173"/>
      <c r="R28" s="174"/>
      <c r="S28" s="175"/>
      <c r="T28" s="176"/>
      <c r="U28" s="177"/>
      <c r="V28" s="283">
        <f t="shared" si="0"/>
      </c>
      <c r="W28" s="284"/>
      <c r="X28" s="284"/>
      <c r="Y28" s="284"/>
      <c r="Z28" s="284"/>
      <c r="AA28" s="284"/>
      <c r="AB28" s="284"/>
      <c r="AC28" s="284"/>
      <c r="AD28" s="284"/>
      <c r="AE28" s="284"/>
      <c r="AF28" s="284"/>
      <c r="AG28" s="285"/>
      <c r="AP28" s="288">
        <f t="shared" si="2"/>
        <v>0</v>
      </c>
      <c r="AQ28" s="289"/>
      <c r="AR28" s="289"/>
      <c r="AS28" s="289"/>
      <c r="AT28" s="289"/>
      <c r="AU28" s="289"/>
      <c r="AV28" s="290"/>
    </row>
    <row r="29" spans="5:48" ht="18" customHeight="1">
      <c r="E29" s="169"/>
      <c r="F29" s="170"/>
      <c r="G29" s="170"/>
      <c r="H29" s="170"/>
      <c r="I29" s="170"/>
      <c r="J29" s="170"/>
      <c r="K29" s="171"/>
      <c r="L29" s="172"/>
      <c r="M29" s="173"/>
      <c r="N29" s="173"/>
      <c r="O29" s="173"/>
      <c r="P29" s="173"/>
      <c r="Q29" s="173"/>
      <c r="R29" s="174"/>
      <c r="S29" s="175"/>
      <c r="T29" s="176"/>
      <c r="U29" s="177"/>
      <c r="V29" s="283">
        <f t="shared" si="0"/>
      </c>
      <c r="W29" s="284"/>
      <c r="X29" s="284"/>
      <c r="Y29" s="284"/>
      <c r="Z29" s="284"/>
      <c r="AA29" s="284"/>
      <c r="AB29" s="284"/>
      <c r="AC29" s="284"/>
      <c r="AD29" s="284"/>
      <c r="AE29" s="284"/>
      <c r="AF29" s="284"/>
      <c r="AG29" s="285"/>
      <c r="AP29" s="288">
        <f t="shared" si="2"/>
        <v>0</v>
      </c>
      <c r="AQ29" s="289"/>
      <c r="AR29" s="289"/>
      <c r="AS29" s="289"/>
      <c r="AT29" s="289"/>
      <c r="AU29" s="289"/>
      <c r="AV29" s="290"/>
    </row>
    <row r="30" spans="5:48" ht="18" customHeight="1">
      <c r="E30" s="169"/>
      <c r="F30" s="170"/>
      <c r="G30" s="170"/>
      <c r="H30" s="170"/>
      <c r="I30" s="170"/>
      <c r="J30" s="170"/>
      <c r="K30" s="171"/>
      <c r="L30" s="172"/>
      <c r="M30" s="173"/>
      <c r="N30" s="173"/>
      <c r="O30" s="173"/>
      <c r="P30" s="173"/>
      <c r="Q30" s="173"/>
      <c r="R30" s="174"/>
      <c r="S30" s="175"/>
      <c r="T30" s="176"/>
      <c r="U30" s="177"/>
      <c r="V30" s="283">
        <f t="shared" si="0"/>
      </c>
      <c r="W30" s="284"/>
      <c r="X30" s="284"/>
      <c r="Y30" s="284"/>
      <c r="Z30" s="284"/>
      <c r="AA30" s="284"/>
      <c r="AB30" s="284"/>
      <c r="AC30" s="284"/>
      <c r="AD30" s="284"/>
      <c r="AE30" s="284"/>
      <c r="AF30" s="284"/>
      <c r="AG30" s="285"/>
      <c r="AP30" s="288">
        <f t="shared" si="2"/>
        <v>0</v>
      </c>
      <c r="AQ30" s="289"/>
      <c r="AR30" s="289"/>
      <c r="AS30" s="289"/>
      <c r="AT30" s="289"/>
      <c r="AU30" s="289"/>
      <c r="AV30" s="290"/>
    </row>
    <row r="31" spans="5:48" ht="18" customHeight="1">
      <c r="E31" s="169"/>
      <c r="F31" s="170"/>
      <c r="G31" s="170"/>
      <c r="H31" s="170"/>
      <c r="I31" s="170"/>
      <c r="J31" s="170"/>
      <c r="K31" s="171"/>
      <c r="L31" s="172"/>
      <c r="M31" s="173"/>
      <c r="N31" s="173"/>
      <c r="O31" s="173"/>
      <c r="P31" s="173"/>
      <c r="Q31" s="173"/>
      <c r="R31" s="174"/>
      <c r="S31" s="175"/>
      <c r="T31" s="176"/>
      <c r="U31" s="177"/>
      <c r="V31" s="283">
        <f t="shared" si="0"/>
      </c>
      <c r="W31" s="284"/>
      <c r="X31" s="284"/>
      <c r="Y31" s="284"/>
      <c r="Z31" s="284"/>
      <c r="AA31" s="284"/>
      <c r="AB31" s="284"/>
      <c r="AC31" s="284"/>
      <c r="AD31" s="284"/>
      <c r="AE31" s="284"/>
      <c r="AF31" s="284"/>
      <c r="AG31" s="285"/>
      <c r="AP31" s="288">
        <f t="shared" si="2"/>
        <v>0</v>
      </c>
      <c r="AQ31" s="289"/>
      <c r="AR31" s="289"/>
      <c r="AS31" s="289"/>
      <c r="AT31" s="289"/>
      <c r="AU31" s="289"/>
      <c r="AV31" s="290"/>
    </row>
    <row r="32" spans="5:48" ht="18" customHeight="1">
      <c r="E32" s="169"/>
      <c r="F32" s="170"/>
      <c r="G32" s="170"/>
      <c r="H32" s="170"/>
      <c r="I32" s="170"/>
      <c r="J32" s="170"/>
      <c r="K32" s="171"/>
      <c r="L32" s="172"/>
      <c r="M32" s="173"/>
      <c r="N32" s="173"/>
      <c r="O32" s="173"/>
      <c r="P32" s="173"/>
      <c r="Q32" s="173"/>
      <c r="R32" s="174"/>
      <c r="S32" s="175"/>
      <c r="T32" s="176"/>
      <c r="U32" s="177"/>
      <c r="V32" s="283">
        <f t="shared" si="0"/>
      </c>
      <c r="W32" s="284"/>
      <c r="X32" s="284"/>
      <c r="Y32" s="284"/>
      <c r="Z32" s="284"/>
      <c r="AA32" s="284"/>
      <c r="AB32" s="284"/>
      <c r="AC32" s="284"/>
      <c r="AD32" s="284"/>
      <c r="AE32" s="284"/>
      <c r="AF32" s="284"/>
      <c r="AG32" s="285"/>
      <c r="AP32" s="288">
        <f t="shared" si="2"/>
        <v>0</v>
      </c>
      <c r="AQ32" s="289"/>
      <c r="AR32" s="289"/>
      <c r="AS32" s="289"/>
      <c r="AT32" s="289"/>
      <c r="AU32" s="289"/>
      <c r="AV32" s="290"/>
    </row>
    <row r="33" spans="5:48" ht="18" customHeight="1">
      <c r="E33" s="169"/>
      <c r="F33" s="170"/>
      <c r="G33" s="170"/>
      <c r="H33" s="170"/>
      <c r="I33" s="170"/>
      <c r="J33" s="170"/>
      <c r="K33" s="171"/>
      <c r="L33" s="172"/>
      <c r="M33" s="173"/>
      <c r="N33" s="173"/>
      <c r="O33" s="173"/>
      <c r="P33" s="173"/>
      <c r="Q33" s="173"/>
      <c r="R33" s="174"/>
      <c r="S33" s="175"/>
      <c r="T33" s="176"/>
      <c r="U33" s="177"/>
      <c r="V33" s="283">
        <f t="shared" si="0"/>
      </c>
      <c r="W33" s="284"/>
      <c r="X33" s="284"/>
      <c r="Y33" s="284"/>
      <c r="Z33" s="284"/>
      <c r="AA33" s="284"/>
      <c r="AB33" s="284"/>
      <c r="AC33" s="284"/>
      <c r="AD33" s="284"/>
      <c r="AE33" s="284"/>
      <c r="AF33" s="284"/>
      <c r="AG33" s="285"/>
      <c r="AP33" s="288">
        <f t="shared" si="2"/>
        <v>0</v>
      </c>
      <c r="AQ33" s="289"/>
      <c r="AR33" s="289"/>
      <c r="AS33" s="289"/>
      <c r="AT33" s="289"/>
      <c r="AU33" s="289"/>
      <c r="AV33" s="290"/>
    </row>
    <row r="34" spans="5:48" ht="18" customHeight="1">
      <c r="E34" s="169"/>
      <c r="F34" s="170"/>
      <c r="G34" s="170"/>
      <c r="H34" s="170"/>
      <c r="I34" s="170"/>
      <c r="J34" s="170"/>
      <c r="K34" s="171"/>
      <c r="L34" s="172"/>
      <c r="M34" s="173"/>
      <c r="N34" s="173"/>
      <c r="O34" s="173"/>
      <c r="P34" s="173"/>
      <c r="Q34" s="173"/>
      <c r="R34" s="174"/>
      <c r="S34" s="175"/>
      <c r="T34" s="176"/>
      <c r="U34" s="177"/>
      <c r="V34" s="283">
        <f t="shared" si="0"/>
      </c>
      <c r="W34" s="284"/>
      <c r="X34" s="284"/>
      <c r="Y34" s="284"/>
      <c r="Z34" s="284"/>
      <c r="AA34" s="284"/>
      <c r="AB34" s="284"/>
      <c r="AC34" s="284"/>
      <c r="AD34" s="284"/>
      <c r="AE34" s="284"/>
      <c r="AF34" s="284"/>
      <c r="AG34" s="285"/>
      <c r="AP34" s="288">
        <f t="shared" si="2"/>
        <v>0</v>
      </c>
      <c r="AQ34" s="289"/>
      <c r="AR34" s="289"/>
      <c r="AS34" s="289"/>
      <c r="AT34" s="289"/>
      <c r="AU34" s="289"/>
      <c r="AV34" s="290"/>
    </row>
    <row r="35" spans="5:48" ht="18" customHeight="1">
      <c r="E35" s="169"/>
      <c r="F35" s="170"/>
      <c r="G35" s="170"/>
      <c r="H35" s="170"/>
      <c r="I35" s="170"/>
      <c r="J35" s="170"/>
      <c r="K35" s="171"/>
      <c r="L35" s="172"/>
      <c r="M35" s="173"/>
      <c r="N35" s="173"/>
      <c r="O35" s="173"/>
      <c r="P35" s="173"/>
      <c r="Q35" s="173"/>
      <c r="R35" s="174"/>
      <c r="S35" s="175"/>
      <c r="T35" s="176"/>
      <c r="U35" s="177"/>
      <c r="V35" s="283">
        <f t="shared" si="0"/>
      </c>
      <c r="W35" s="284"/>
      <c r="X35" s="284"/>
      <c r="Y35" s="284"/>
      <c r="Z35" s="284"/>
      <c r="AA35" s="284"/>
      <c r="AB35" s="284"/>
      <c r="AC35" s="284"/>
      <c r="AD35" s="284"/>
      <c r="AE35" s="284"/>
      <c r="AF35" s="284"/>
      <c r="AG35" s="285"/>
      <c r="AP35" s="288">
        <f t="shared" si="2"/>
        <v>0</v>
      </c>
      <c r="AQ35" s="289"/>
      <c r="AR35" s="289"/>
      <c r="AS35" s="289"/>
      <c r="AT35" s="289"/>
      <c r="AU35" s="289"/>
      <c r="AV35" s="290"/>
    </row>
    <row r="36" spans="5:48" ht="18" customHeight="1">
      <c r="E36" s="169"/>
      <c r="F36" s="170"/>
      <c r="G36" s="170"/>
      <c r="H36" s="170"/>
      <c r="I36" s="170"/>
      <c r="J36" s="170"/>
      <c r="K36" s="171"/>
      <c r="L36" s="172"/>
      <c r="M36" s="173"/>
      <c r="N36" s="173"/>
      <c r="O36" s="173"/>
      <c r="P36" s="173"/>
      <c r="Q36" s="173"/>
      <c r="R36" s="174"/>
      <c r="S36" s="175"/>
      <c r="T36" s="176"/>
      <c r="U36" s="177"/>
      <c r="V36" s="283">
        <f t="shared" si="0"/>
      </c>
      <c r="W36" s="284"/>
      <c r="X36" s="284"/>
      <c r="Y36" s="284"/>
      <c r="Z36" s="284"/>
      <c r="AA36" s="284"/>
      <c r="AB36" s="284"/>
      <c r="AC36" s="284"/>
      <c r="AD36" s="284"/>
      <c r="AE36" s="284"/>
      <c r="AF36" s="284"/>
      <c r="AG36" s="285"/>
      <c r="AP36" s="288">
        <f t="shared" si="2"/>
        <v>0</v>
      </c>
      <c r="AQ36" s="289"/>
      <c r="AR36" s="289"/>
      <c r="AS36" s="289"/>
      <c r="AT36" s="289"/>
      <c r="AU36" s="289"/>
      <c r="AV36" s="290"/>
    </row>
    <row r="37" spans="5:48" ht="18" customHeight="1">
      <c r="E37" s="169"/>
      <c r="F37" s="170"/>
      <c r="G37" s="170"/>
      <c r="H37" s="170"/>
      <c r="I37" s="170"/>
      <c r="J37" s="170"/>
      <c r="K37" s="171"/>
      <c r="L37" s="172"/>
      <c r="M37" s="173"/>
      <c r="N37" s="173"/>
      <c r="O37" s="173"/>
      <c r="P37" s="173"/>
      <c r="Q37" s="173"/>
      <c r="R37" s="174"/>
      <c r="S37" s="175"/>
      <c r="T37" s="176"/>
      <c r="U37" s="177"/>
      <c r="V37" s="283">
        <f t="shared" si="0"/>
      </c>
      <c r="W37" s="284"/>
      <c r="X37" s="284"/>
      <c r="Y37" s="284"/>
      <c r="Z37" s="284"/>
      <c r="AA37" s="284"/>
      <c r="AB37" s="284"/>
      <c r="AC37" s="284"/>
      <c r="AD37" s="284"/>
      <c r="AE37" s="284"/>
      <c r="AF37" s="284"/>
      <c r="AG37" s="285"/>
      <c r="AP37" s="288">
        <f t="shared" si="2"/>
        <v>0</v>
      </c>
      <c r="AQ37" s="289"/>
      <c r="AR37" s="289"/>
      <c r="AS37" s="289"/>
      <c r="AT37" s="289"/>
      <c r="AU37" s="289"/>
      <c r="AV37" s="290"/>
    </row>
    <row r="38" spans="5:48" ht="18" customHeight="1">
      <c r="E38" s="169"/>
      <c r="F38" s="170"/>
      <c r="G38" s="170"/>
      <c r="H38" s="170"/>
      <c r="I38" s="170"/>
      <c r="J38" s="170"/>
      <c r="K38" s="171"/>
      <c r="L38" s="172"/>
      <c r="M38" s="173"/>
      <c r="N38" s="173"/>
      <c r="O38" s="173"/>
      <c r="P38" s="173"/>
      <c r="Q38" s="173"/>
      <c r="R38" s="174"/>
      <c r="S38" s="175"/>
      <c r="T38" s="176"/>
      <c r="U38" s="177"/>
      <c r="V38" s="283">
        <f t="shared" si="0"/>
      </c>
      <c r="W38" s="284"/>
      <c r="X38" s="284"/>
      <c r="Y38" s="284"/>
      <c r="Z38" s="284"/>
      <c r="AA38" s="284"/>
      <c r="AB38" s="284"/>
      <c r="AC38" s="284"/>
      <c r="AD38" s="284"/>
      <c r="AE38" s="284"/>
      <c r="AF38" s="284"/>
      <c r="AG38" s="285"/>
      <c r="AP38" s="288">
        <f t="shared" si="2"/>
        <v>0</v>
      </c>
      <c r="AQ38" s="289"/>
      <c r="AR38" s="289"/>
      <c r="AS38" s="289"/>
      <c r="AT38" s="289"/>
      <c r="AU38" s="289"/>
      <c r="AV38" s="290"/>
    </row>
    <row r="39" spans="5:48" ht="18" customHeight="1">
      <c r="E39" s="169"/>
      <c r="F39" s="170"/>
      <c r="G39" s="170"/>
      <c r="H39" s="170"/>
      <c r="I39" s="170"/>
      <c r="J39" s="170"/>
      <c r="K39" s="171"/>
      <c r="L39" s="172"/>
      <c r="M39" s="173"/>
      <c r="N39" s="173"/>
      <c r="O39" s="173"/>
      <c r="P39" s="173"/>
      <c r="Q39" s="173"/>
      <c r="R39" s="174"/>
      <c r="S39" s="175"/>
      <c r="T39" s="176"/>
      <c r="U39" s="177"/>
      <c r="V39" s="283">
        <f t="shared" si="0"/>
      </c>
      <c r="W39" s="284"/>
      <c r="X39" s="284"/>
      <c r="Y39" s="284"/>
      <c r="Z39" s="284"/>
      <c r="AA39" s="284"/>
      <c r="AB39" s="284"/>
      <c r="AC39" s="284"/>
      <c r="AD39" s="284"/>
      <c r="AE39" s="284"/>
      <c r="AF39" s="284"/>
      <c r="AG39" s="285"/>
      <c r="AP39" s="288">
        <f t="shared" si="2"/>
        <v>0</v>
      </c>
      <c r="AQ39" s="289"/>
      <c r="AR39" s="289"/>
      <c r="AS39" s="289"/>
      <c r="AT39" s="289"/>
      <c r="AU39" s="289"/>
      <c r="AV39" s="290"/>
    </row>
    <row r="40" spans="5:48" ht="18" customHeight="1">
      <c r="E40" s="169"/>
      <c r="F40" s="170"/>
      <c r="G40" s="170"/>
      <c r="H40" s="170"/>
      <c r="I40" s="170"/>
      <c r="J40" s="170"/>
      <c r="K40" s="171"/>
      <c r="L40" s="172"/>
      <c r="M40" s="173"/>
      <c r="N40" s="173"/>
      <c r="O40" s="173"/>
      <c r="P40" s="173"/>
      <c r="Q40" s="173"/>
      <c r="R40" s="174"/>
      <c r="S40" s="175"/>
      <c r="T40" s="176"/>
      <c r="U40" s="177"/>
      <c r="V40" s="283">
        <f t="shared" si="0"/>
      </c>
      <c r="W40" s="284"/>
      <c r="X40" s="284"/>
      <c r="Y40" s="284"/>
      <c r="Z40" s="284"/>
      <c r="AA40" s="284"/>
      <c r="AB40" s="284"/>
      <c r="AC40" s="284"/>
      <c r="AD40" s="284"/>
      <c r="AE40" s="284"/>
      <c r="AF40" s="284"/>
      <c r="AG40" s="285"/>
      <c r="AP40" s="288">
        <f t="shared" si="2"/>
        <v>0</v>
      </c>
      <c r="AQ40" s="289"/>
      <c r="AR40" s="289"/>
      <c r="AS40" s="289"/>
      <c r="AT40" s="289"/>
      <c r="AU40" s="289"/>
      <c r="AV40" s="290"/>
    </row>
    <row r="41" spans="5:48" ht="18" customHeight="1">
      <c r="E41" s="169"/>
      <c r="F41" s="170"/>
      <c r="G41" s="170"/>
      <c r="H41" s="170"/>
      <c r="I41" s="170"/>
      <c r="J41" s="170"/>
      <c r="K41" s="171"/>
      <c r="L41" s="172"/>
      <c r="M41" s="173"/>
      <c r="N41" s="173"/>
      <c r="O41" s="173"/>
      <c r="P41" s="173"/>
      <c r="Q41" s="173"/>
      <c r="R41" s="174"/>
      <c r="S41" s="175"/>
      <c r="T41" s="176"/>
      <c r="U41" s="177"/>
      <c r="V41" s="283">
        <f t="shared" si="0"/>
      </c>
      <c r="W41" s="284"/>
      <c r="X41" s="284"/>
      <c r="Y41" s="284"/>
      <c r="Z41" s="284"/>
      <c r="AA41" s="284"/>
      <c r="AB41" s="284"/>
      <c r="AC41" s="284"/>
      <c r="AD41" s="284"/>
      <c r="AE41" s="284"/>
      <c r="AF41" s="284"/>
      <c r="AG41" s="285"/>
      <c r="AP41" s="288">
        <f t="shared" si="2"/>
        <v>0</v>
      </c>
      <c r="AQ41" s="289"/>
      <c r="AR41" s="289"/>
      <c r="AS41" s="289"/>
      <c r="AT41" s="289"/>
      <c r="AU41" s="289"/>
      <c r="AV41" s="290"/>
    </row>
    <row r="42" spans="5:48" ht="18" customHeight="1">
      <c r="E42" s="169"/>
      <c r="F42" s="170"/>
      <c r="G42" s="170"/>
      <c r="H42" s="170"/>
      <c r="I42" s="170"/>
      <c r="J42" s="170"/>
      <c r="K42" s="171"/>
      <c r="L42" s="172"/>
      <c r="M42" s="173"/>
      <c r="N42" s="173"/>
      <c r="O42" s="173"/>
      <c r="P42" s="173"/>
      <c r="Q42" s="173"/>
      <c r="R42" s="174"/>
      <c r="S42" s="175"/>
      <c r="T42" s="176"/>
      <c r="U42" s="177"/>
      <c r="V42" s="283">
        <f t="shared" si="0"/>
      </c>
      <c r="W42" s="284"/>
      <c r="X42" s="284"/>
      <c r="Y42" s="284"/>
      <c r="Z42" s="284"/>
      <c r="AA42" s="284"/>
      <c r="AB42" s="284"/>
      <c r="AC42" s="284"/>
      <c r="AD42" s="284"/>
      <c r="AE42" s="284"/>
      <c r="AF42" s="284"/>
      <c r="AG42" s="285"/>
      <c r="AP42" s="288">
        <f t="shared" si="2"/>
        <v>0</v>
      </c>
      <c r="AQ42" s="289"/>
      <c r="AR42" s="289"/>
      <c r="AS42" s="289"/>
      <c r="AT42" s="289"/>
      <c r="AU42" s="289"/>
      <c r="AV42" s="290"/>
    </row>
    <row r="43" spans="5:48" ht="18" customHeight="1">
      <c r="E43" s="169"/>
      <c r="F43" s="170"/>
      <c r="G43" s="170"/>
      <c r="H43" s="170"/>
      <c r="I43" s="170"/>
      <c r="J43" s="170"/>
      <c r="K43" s="171"/>
      <c r="L43" s="172"/>
      <c r="M43" s="173"/>
      <c r="N43" s="173"/>
      <c r="O43" s="173"/>
      <c r="P43" s="173"/>
      <c r="Q43" s="173"/>
      <c r="R43" s="174"/>
      <c r="S43" s="175"/>
      <c r="T43" s="176"/>
      <c r="U43" s="177"/>
      <c r="V43" s="283">
        <f t="shared" si="0"/>
      </c>
      <c r="W43" s="284"/>
      <c r="X43" s="284"/>
      <c r="Y43" s="284"/>
      <c r="Z43" s="284"/>
      <c r="AA43" s="284"/>
      <c r="AB43" s="284"/>
      <c r="AC43" s="284"/>
      <c r="AD43" s="284"/>
      <c r="AE43" s="284"/>
      <c r="AF43" s="284"/>
      <c r="AG43" s="285"/>
      <c r="AP43" s="288">
        <f t="shared" si="2"/>
        <v>0</v>
      </c>
      <c r="AQ43" s="289"/>
      <c r="AR43" s="289"/>
      <c r="AS43" s="289"/>
      <c r="AT43" s="289"/>
      <c r="AU43" s="289"/>
      <c r="AV43" s="290"/>
    </row>
    <row r="44" spans="5:48" ht="18" customHeight="1">
      <c r="E44" s="327"/>
      <c r="F44" s="328"/>
      <c r="G44" s="328"/>
      <c r="H44" s="328"/>
      <c r="I44" s="328"/>
      <c r="J44" s="328"/>
      <c r="K44" s="329"/>
      <c r="L44" s="330"/>
      <c r="M44" s="331"/>
      <c r="N44" s="331"/>
      <c r="O44" s="331"/>
      <c r="P44" s="331"/>
      <c r="Q44" s="331"/>
      <c r="R44" s="332"/>
      <c r="S44" s="333"/>
      <c r="T44" s="334"/>
      <c r="U44" s="335"/>
      <c r="V44" s="283">
        <f t="shared" si="0"/>
      </c>
      <c r="W44" s="284"/>
      <c r="X44" s="284"/>
      <c r="Y44" s="284"/>
      <c r="Z44" s="284"/>
      <c r="AA44" s="284"/>
      <c r="AB44" s="284"/>
      <c r="AC44" s="284"/>
      <c r="AD44" s="284"/>
      <c r="AE44" s="284"/>
      <c r="AF44" s="284"/>
      <c r="AG44" s="285"/>
      <c r="AP44" s="288">
        <f>L44*S44</f>
        <v>0</v>
      </c>
      <c r="AQ44" s="289"/>
      <c r="AR44" s="289"/>
      <c r="AS44" s="289"/>
      <c r="AT44" s="289"/>
      <c r="AU44" s="289"/>
      <c r="AV44" s="290"/>
    </row>
    <row r="45" spans="5:48" ht="18" customHeight="1">
      <c r="E45" s="327"/>
      <c r="F45" s="328"/>
      <c r="G45" s="328"/>
      <c r="H45" s="328"/>
      <c r="I45" s="328"/>
      <c r="J45" s="328"/>
      <c r="K45" s="329"/>
      <c r="L45" s="330"/>
      <c r="M45" s="331"/>
      <c r="N45" s="331"/>
      <c r="O45" s="331"/>
      <c r="P45" s="331"/>
      <c r="Q45" s="331"/>
      <c r="R45" s="332"/>
      <c r="S45" s="333"/>
      <c r="T45" s="334"/>
      <c r="U45" s="335"/>
      <c r="V45" s="283">
        <f t="shared" si="0"/>
      </c>
      <c r="W45" s="284"/>
      <c r="X45" s="284"/>
      <c r="Y45" s="284"/>
      <c r="Z45" s="284"/>
      <c r="AA45" s="284"/>
      <c r="AB45" s="284"/>
      <c r="AC45" s="284"/>
      <c r="AD45" s="284"/>
      <c r="AE45" s="284"/>
      <c r="AF45" s="284"/>
      <c r="AG45" s="285"/>
      <c r="AP45" s="288">
        <f>L45*S45</f>
        <v>0</v>
      </c>
      <c r="AQ45" s="289"/>
      <c r="AR45" s="289"/>
      <c r="AS45" s="289"/>
      <c r="AT45" s="289"/>
      <c r="AU45" s="289"/>
      <c r="AV45" s="290"/>
    </row>
    <row r="46" spans="5:48" ht="18" customHeight="1">
      <c r="E46" s="327"/>
      <c r="F46" s="328"/>
      <c r="G46" s="328"/>
      <c r="H46" s="328"/>
      <c r="I46" s="328"/>
      <c r="J46" s="328"/>
      <c r="K46" s="329"/>
      <c r="L46" s="330"/>
      <c r="M46" s="331"/>
      <c r="N46" s="331"/>
      <c r="O46" s="331"/>
      <c r="P46" s="331"/>
      <c r="Q46" s="331"/>
      <c r="R46" s="332"/>
      <c r="S46" s="333"/>
      <c r="T46" s="334"/>
      <c r="U46" s="335"/>
      <c r="V46" s="283">
        <f t="shared" si="0"/>
      </c>
      <c r="W46" s="284"/>
      <c r="X46" s="284"/>
      <c r="Y46" s="284"/>
      <c r="Z46" s="284"/>
      <c r="AA46" s="284"/>
      <c r="AB46" s="284"/>
      <c r="AC46" s="284"/>
      <c r="AD46" s="284"/>
      <c r="AE46" s="284"/>
      <c r="AF46" s="284"/>
      <c r="AG46" s="285"/>
      <c r="AP46" s="288">
        <f>L46*S46</f>
        <v>0</v>
      </c>
      <c r="AQ46" s="289"/>
      <c r="AR46" s="289"/>
      <c r="AS46" s="289"/>
      <c r="AT46" s="289"/>
      <c r="AU46" s="289"/>
      <c r="AV46" s="290"/>
    </row>
    <row r="47" spans="5:48" ht="18" customHeight="1" thickBot="1">
      <c r="E47" s="306"/>
      <c r="F47" s="306"/>
      <c r="G47" s="306"/>
      <c r="H47" s="306"/>
      <c r="I47" s="306"/>
      <c r="J47" s="306"/>
      <c r="K47" s="306"/>
      <c r="L47" s="307"/>
      <c r="M47" s="307"/>
      <c r="N47" s="307"/>
      <c r="O47" s="307"/>
      <c r="P47" s="307"/>
      <c r="Q47" s="307"/>
      <c r="R47" s="307"/>
      <c r="S47" s="308"/>
      <c r="T47" s="308"/>
      <c r="U47" s="308"/>
      <c r="V47" s="283">
        <f t="shared" si="0"/>
      </c>
      <c r="W47" s="284"/>
      <c r="X47" s="284"/>
      <c r="Y47" s="284"/>
      <c r="Z47" s="284"/>
      <c r="AA47" s="284"/>
      <c r="AB47" s="284"/>
      <c r="AC47" s="284"/>
      <c r="AD47" s="284"/>
      <c r="AE47" s="284"/>
      <c r="AF47" s="284"/>
      <c r="AG47" s="285"/>
      <c r="AP47" s="291">
        <f>L47*S47</f>
        <v>0</v>
      </c>
      <c r="AQ47" s="292"/>
      <c r="AR47" s="292"/>
      <c r="AS47" s="292"/>
      <c r="AT47" s="292"/>
      <c r="AU47" s="292"/>
      <c r="AV47" s="293"/>
    </row>
    <row r="48" spans="5:48" ht="14.25" thickTop="1">
      <c r="E48" s="312" t="s">
        <v>177</v>
      </c>
      <c r="F48" s="313"/>
      <c r="G48" s="313"/>
      <c r="H48" s="313"/>
      <c r="I48" s="313"/>
      <c r="J48" s="313"/>
      <c r="K48" s="314"/>
      <c r="L48" s="309">
        <f>SUM(L18:R47)</f>
        <v>0</v>
      </c>
      <c r="M48" s="310"/>
      <c r="N48" s="310"/>
      <c r="O48" s="310"/>
      <c r="P48" s="310"/>
      <c r="Q48" s="310"/>
      <c r="R48" s="310"/>
      <c r="S48" s="311">
        <f>SUM(S18:U47)</f>
        <v>0</v>
      </c>
      <c r="T48" s="310"/>
      <c r="U48" s="310"/>
      <c r="V48" s="321"/>
      <c r="W48" s="322"/>
      <c r="X48" s="322"/>
      <c r="Y48" s="322"/>
      <c r="Z48" s="322"/>
      <c r="AA48" s="322"/>
      <c r="AB48" s="322"/>
      <c r="AC48" s="322"/>
      <c r="AD48" s="322"/>
      <c r="AE48" s="322"/>
      <c r="AF48" s="322"/>
      <c r="AG48" s="323"/>
      <c r="AP48" s="294">
        <f>SUM(AP18:AV47)</f>
        <v>0</v>
      </c>
      <c r="AQ48" s="295"/>
      <c r="AR48" s="295"/>
      <c r="AS48" s="295"/>
      <c r="AT48" s="295"/>
      <c r="AU48" s="295"/>
      <c r="AV48" s="296"/>
    </row>
    <row r="49" spans="5:48" ht="13.5">
      <c r="E49" s="315"/>
      <c r="F49" s="316"/>
      <c r="G49" s="316"/>
      <c r="H49" s="316"/>
      <c r="I49" s="316"/>
      <c r="J49" s="316"/>
      <c r="K49" s="317"/>
      <c r="L49" s="318" t="s">
        <v>178</v>
      </c>
      <c r="M49" s="319"/>
      <c r="N49" s="319"/>
      <c r="O49" s="319"/>
      <c r="P49" s="319"/>
      <c r="Q49" s="319"/>
      <c r="R49" s="320"/>
      <c r="S49" s="318" t="s">
        <v>181</v>
      </c>
      <c r="T49" s="319"/>
      <c r="U49" s="320"/>
      <c r="V49" s="324"/>
      <c r="W49" s="325"/>
      <c r="X49" s="325"/>
      <c r="Y49" s="325"/>
      <c r="Z49" s="325"/>
      <c r="AA49" s="325"/>
      <c r="AB49" s="325"/>
      <c r="AC49" s="325"/>
      <c r="AD49" s="325"/>
      <c r="AE49" s="325"/>
      <c r="AF49" s="325"/>
      <c r="AG49" s="326"/>
      <c r="AP49" s="165"/>
      <c r="AQ49" s="166"/>
      <c r="AR49" s="166"/>
      <c r="AS49" s="166"/>
      <c r="AT49" s="166"/>
      <c r="AU49" s="166"/>
      <c r="AV49" s="167" t="s">
        <v>180</v>
      </c>
    </row>
  </sheetData>
  <sheetProtection password="C706" sheet="1"/>
  <mergeCells count="113">
    <mergeCell ref="V35:AG35"/>
    <mergeCell ref="V25:AG25"/>
    <mergeCell ref="V26:AG26"/>
    <mergeCell ref="V27:AG27"/>
    <mergeCell ref="V28:AG28"/>
    <mergeCell ref="B11:H11"/>
    <mergeCell ref="I11:AL11"/>
    <mergeCell ref="B13:O13"/>
    <mergeCell ref="P13:W13"/>
    <mergeCell ref="E15:K17"/>
    <mergeCell ref="L15:R17"/>
    <mergeCell ref="V15:AG17"/>
    <mergeCell ref="Y13:AD13"/>
    <mergeCell ref="AE13:AL13"/>
    <mergeCell ref="S15:U17"/>
    <mergeCell ref="E18:K18"/>
    <mergeCell ref="L18:R18"/>
    <mergeCell ref="S18:U18"/>
    <mergeCell ref="V18:AG18"/>
    <mergeCell ref="E19:K19"/>
    <mergeCell ref="L19:R19"/>
    <mergeCell ref="S19:U19"/>
    <mergeCell ref="V19:AG19"/>
    <mergeCell ref="E20:K20"/>
    <mergeCell ref="L20:R20"/>
    <mergeCell ref="S20:U20"/>
    <mergeCell ref="V20:AG20"/>
    <mergeCell ref="E21:K21"/>
    <mergeCell ref="L21:R21"/>
    <mergeCell ref="S21:U21"/>
    <mergeCell ref="V21:AG21"/>
    <mergeCell ref="E22:K22"/>
    <mergeCell ref="L22:R22"/>
    <mergeCell ref="S22:U22"/>
    <mergeCell ref="V22:AG22"/>
    <mergeCell ref="E23:K23"/>
    <mergeCell ref="L23:R23"/>
    <mergeCell ref="S23:U23"/>
    <mergeCell ref="V23:AG23"/>
    <mergeCell ref="E24:K24"/>
    <mergeCell ref="L24:R24"/>
    <mergeCell ref="S24:U24"/>
    <mergeCell ref="V24:AG24"/>
    <mergeCell ref="E44:K44"/>
    <mergeCell ref="L44:R44"/>
    <mergeCell ref="S44:U44"/>
    <mergeCell ref="V44:AG44"/>
    <mergeCell ref="V31:AG31"/>
    <mergeCell ref="V32:AG32"/>
    <mergeCell ref="V41:AG41"/>
    <mergeCell ref="V42:AG42"/>
    <mergeCell ref="V33:AG33"/>
    <mergeCell ref="V34:AG34"/>
    <mergeCell ref="E45:K45"/>
    <mergeCell ref="L45:R45"/>
    <mergeCell ref="S45:U45"/>
    <mergeCell ref="V45:AG45"/>
    <mergeCell ref="E46:K46"/>
    <mergeCell ref="L46:R46"/>
    <mergeCell ref="S46:U46"/>
    <mergeCell ref="V46:AG46"/>
    <mergeCell ref="E47:K47"/>
    <mergeCell ref="L47:R47"/>
    <mergeCell ref="S47:U47"/>
    <mergeCell ref="V47:AG47"/>
    <mergeCell ref="L48:R48"/>
    <mergeCell ref="S48:U48"/>
    <mergeCell ref="E48:K49"/>
    <mergeCell ref="L49:R49"/>
    <mergeCell ref="S49:U49"/>
    <mergeCell ref="V48:AG49"/>
    <mergeCell ref="AP15:AV17"/>
    <mergeCell ref="AP18:AV18"/>
    <mergeCell ref="AP19:AV19"/>
    <mergeCell ref="AP20:AV20"/>
    <mergeCell ref="AP21:AV21"/>
    <mergeCell ref="AP22:AV22"/>
    <mergeCell ref="AP23:AV23"/>
    <mergeCell ref="AP24:AV24"/>
    <mergeCell ref="AP44:AV44"/>
    <mergeCell ref="AP45:AV45"/>
    <mergeCell ref="AP25:AV25"/>
    <mergeCell ref="AP26:AV26"/>
    <mergeCell ref="AP27:AV27"/>
    <mergeCell ref="AP28:AV28"/>
    <mergeCell ref="AP36:AV36"/>
    <mergeCell ref="AP37:AV37"/>
    <mergeCell ref="AP47:AV47"/>
    <mergeCell ref="AP48:AV48"/>
    <mergeCell ref="AP46:AV46"/>
    <mergeCell ref="AP34:AV34"/>
    <mergeCell ref="AP35:AV35"/>
    <mergeCell ref="AP41:AV41"/>
    <mergeCell ref="AP42:AV42"/>
    <mergeCell ref="AP43:AV43"/>
    <mergeCell ref="AP38:AV38"/>
    <mergeCell ref="AP39:AV39"/>
    <mergeCell ref="AP29:AV29"/>
    <mergeCell ref="AP30:AV30"/>
    <mergeCell ref="AP31:AV31"/>
    <mergeCell ref="AP32:AV32"/>
    <mergeCell ref="AP33:AV33"/>
    <mergeCell ref="AP40:AV40"/>
    <mergeCell ref="V43:AG43"/>
    <mergeCell ref="B2:AL2"/>
    <mergeCell ref="B4:AJ9"/>
    <mergeCell ref="V36:AG36"/>
    <mergeCell ref="V37:AG37"/>
    <mergeCell ref="V38:AG38"/>
    <mergeCell ref="V29:AG29"/>
    <mergeCell ref="V30:AG30"/>
    <mergeCell ref="V39:AG39"/>
    <mergeCell ref="V40:AG40"/>
  </mergeCells>
  <dataValidations count="1">
    <dataValidation type="list" allowBlank="1" showInputMessage="1" showErrorMessage="1" sqref="AE13:AL13">
      <formula1>$AX$16:$AX$27</formula1>
    </dataValidation>
  </dataValidations>
  <printOptions/>
  <pageMargins left="0.7" right="0.7" top="0.75" bottom="0.75" header="0.3" footer="0.3"/>
  <pageSetup horizontalDpi="600" verticalDpi="600" orientation="portrait" paperSize="9" r:id="rId2"/>
  <headerFooter>
    <oddFooter>&amp;R日本ＥＲＩ株式会社201904</oddFooter>
  </headerFooter>
  <drawing r:id="rId1"/>
</worksheet>
</file>

<file path=xl/worksheets/sheet3.xml><?xml version="1.0" encoding="utf-8"?>
<worksheet xmlns="http://schemas.openxmlformats.org/spreadsheetml/2006/main" xmlns:r="http://schemas.openxmlformats.org/officeDocument/2006/relationships">
  <dimension ref="A59:A81"/>
  <sheetViews>
    <sheetView workbookViewId="0" topLeftCell="A4">
      <selection activeCell="X46" sqref="X46"/>
    </sheetView>
  </sheetViews>
  <sheetFormatPr defaultColWidth="9.140625" defaultRowHeight="15"/>
  <sheetData>
    <row r="59" ht="13.5">
      <c r="A59" t="s">
        <v>156</v>
      </c>
    </row>
    <row r="61" ht="15">
      <c r="A61" s="163" t="s">
        <v>157</v>
      </c>
    </row>
    <row r="62" ht="15">
      <c r="A62" t="s">
        <v>170</v>
      </c>
    </row>
    <row r="64" ht="15">
      <c r="A64" s="163" t="s">
        <v>158</v>
      </c>
    </row>
    <row r="65" ht="15">
      <c r="A65" t="s">
        <v>159</v>
      </c>
    </row>
    <row r="67" ht="15">
      <c r="A67" s="163" t="s">
        <v>160</v>
      </c>
    </row>
    <row r="68" ht="15">
      <c r="A68" t="s">
        <v>161</v>
      </c>
    </row>
    <row r="69" ht="13.5">
      <c r="A69" t="s">
        <v>162</v>
      </c>
    </row>
    <row r="70" ht="13.5">
      <c r="A70" t="s">
        <v>163</v>
      </c>
    </row>
    <row r="72" ht="13.5">
      <c r="A72" t="s">
        <v>164</v>
      </c>
    </row>
    <row r="73" ht="13.5">
      <c r="A73" t="s">
        <v>165</v>
      </c>
    </row>
    <row r="75" ht="13.5">
      <c r="A75" s="163" t="s">
        <v>166</v>
      </c>
    </row>
    <row r="77" ht="13.5">
      <c r="A77" t="s">
        <v>167</v>
      </c>
    </row>
    <row r="78" ht="13.5">
      <c r="A78" t="s">
        <v>163</v>
      </c>
    </row>
    <row r="80" ht="13.5">
      <c r="A80" t="s">
        <v>168</v>
      </c>
    </row>
    <row r="81" ht="13.5">
      <c r="A81" t="s">
        <v>169</v>
      </c>
    </row>
  </sheetData>
  <sheetProtection password="C706" sheet="1"/>
  <printOptions/>
  <pageMargins left="0.7" right="0.7" top="0.75" bottom="0.75" header="0.3" footer="0.3"/>
  <pageSetup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dimension ref="A2:M17"/>
  <sheetViews>
    <sheetView zoomScalePageLayoutView="0" workbookViewId="0" topLeftCell="A1">
      <selection activeCell="E28" sqref="E28"/>
    </sheetView>
  </sheetViews>
  <sheetFormatPr defaultColWidth="9.140625" defaultRowHeight="15"/>
  <cols>
    <col min="1" max="1" width="11.57421875" style="0" bestFit="1" customWidth="1"/>
  </cols>
  <sheetData>
    <row r="2" spans="1:3" ht="13.5">
      <c r="A2" s="162">
        <v>43320</v>
      </c>
      <c r="B2" t="s">
        <v>153</v>
      </c>
      <c r="C2" t="s">
        <v>199</v>
      </c>
    </row>
    <row r="3" ht="13.5">
      <c r="C3" t="s">
        <v>200</v>
      </c>
    </row>
    <row r="4" ht="13.5">
      <c r="C4" t="s">
        <v>201</v>
      </c>
    </row>
    <row r="5" spans="1:3" ht="13.5">
      <c r="A5" s="162">
        <v>43335</v>
      </c>
      <c r="B5" t="s">
        <v>154</v>
      </c>
      <c r="C5" t="s">
        <v>202</v>
      </c>
    </row>
    <row r="6" ht="13.5">
      <c r="C6" t="s">
        <v>155</v>
      </c>
    </row>
    <row r="7" spans="1:13" ht="13.5">
      <c r="A7" s="180">
        <v>43356</v>
      </c>
      <c r="B7" s="181" t="s">
        <v>197</v>
      </c>
      <c r="C7" s="181" t="s">
        <v>203</v>
      </c>
      <c r="D7" s="181"/>
      <c r="E7" s="181"/>
      <c r="F7" s="181"/>
      <c r="G7" s="181"/>
      <c r="H7" s="181"/>
      <c r="I7" s="181"/>
      <c r="J7" s="181"/>
      <c r="K7" s="181"/>
      <c r="L7" s="181"/>
      <c r="M7" s="181"/>
    </row>
    <row r="8" spans="1:13" ht="13.5">
      <c r="A8" s="181"/>
      <c r="B8" s="181"/>
      <c r="C8" s="181" t="s">
        <v>204</v>
      </c>
      <c r="D8" s="181"/>
      <c r="E8" s="181"/>
      <c r="F8" s="181"/>
      <c r="G8" s="181"/>
      <c r="H8" s="181"/>
      <c r="I8" s="181"/>
      <c r="J8" s="181"/>
      <c r="K8" s="181"/>
      <c r="L8" s="181"/>
      <c r="M8" s="181"/>
    </row>
    <row r="9" spans="1:13" ht="13.5">
      <c r="A9" s="181"/>
      <c r="B9" s="181"/>
      <c r="C9" s="181" t="s">
        <v>205</v>
      </c>
      <c r="D9" s="181"/>
      <c r="E9" s="181"/>
      <c r="F9" s="181"/>
      <c r="G9" s="181"/>
      <c r="H9" s="181"/>
      <c r="I9" s="181"/>
      <c r="J9" s="181"/>
      <c r="K9" s="181"/>
      <c r="L9" s="181"/>
      <c r="M9" s="181"/>
    </row>
    <row r="10" spans="1:13" ht="13.5">
      <c r="A10" s="181"/>
      <c r="B10" s="181"/>
      <c r="C10" s="181" t="s">
        <v>206</v>
      </c>
      <c r="D10" s="181"/>
      <c r="E10" s="181"/>
      <c r="F10" s="181"/>
      <c r="G10" s="181"/>
      <c r="H10" s="181"/>
      <c r="I10" s="181"/>
      <c r="J10" s="181"/>
      <c r="K10" s="181"/>
      <c r="L10" s="181"/>
      <c r="M10" s="181"/>
    </row>
    <row r="11" spans="1:13" ht="13.5">
      <c r="A11" s="181"/>
      <c r="B11" s="181"/>
      <c r="C11" s="181" t="s">
        <v>207</v>
      </c>
      <c r="D11" s="181"/>
      <c r="E11" s="181"/>
      <c r="F11" s="181"/>
      <c r="G11" s="181"/>
      <c r="H11" s="181"/>
      <c r="I11" s="181"/>
      <c r="J11" s="181"/>
      <c r="K11" s="181"/>
      <c r="L11" s="181"/>
      <c r="M11" s="181"/>
    </row>
    <row r="12" spans="1:13" ht="13.5">
      <c r="A12" s="181"/>
      <c r="B12" s="181"/>
      <c r="C12" s="181" t="s">
        <v>208</v>
      </c>
      <c r="D12" s="181"/>
      <c r="E12" s="181"/>
      <c r="F12" s="181"/>
      <c r="G12" s="181"/>
      <c r="H12" s="181"/>
      <c r="I12" s="181"/>
      <c r="J12" s="181"/>
      <c r="K12" s="181"/>
      <c r="L12" s="181"/>
      <c r="M12" s="181"/>
    </row>
    <row r="13" spans="1:4" ht="13.5">
      <c r="A13" s="183" t="s">
        <v>209</v>
      </c>
      <c r="B13" s="181" t="s">
        <v>210</v>
      </c>
      <c r="C13" s="181" t="s">
        <v>211</v>
      </c>
      <c r="D13" s="181"/>
    </row>
    <row r="14" spans="1:4" ht="13.5">
      <c r="A14" s="180">
        <v>43420</v>
      </c>
      <c r="B14" s="181" t="s">
        <v>216</v>
      </c>
      <c r="C14" s="181" t="s">
        <v>217</v>
      </c>
      <c r="D14" s="181"/>
    </row>
    <row r="15" spans="1:3" ht="13.5">
      <c r="A15" s="180">
        <v>43423</v>
      </c>
      <c r="B15" s="181" t="s">
        <v>218</v>
      </c>
      <c r="C15" s="181" t="s">
        <v>219</v>
      </c>
    </row>
    <row r="16" spans="1:3" ht="13.5">
      <c r="A16" s="180">
        <v>43433</v>
      </c>
      <c r="B16" s="181" t="s">
        <v>220</v>
      </c>
      <c r="C16" s="181" t="s">
        <v>221</v>
      </c>
    </row>
    <row r="17" spans="1:3" ht="13.5">
      <c r="A17" s="187">
        <v>43577</v>
      </c>
      <c r="B17" s="182" t="s">
        <v>222</v>
      </c>
      <c r="C17" s="182" t="s">
        <v>223</v>
      </c>
    </row>
  </sheetData>
  <sheetProtection password="C706"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2019-04-22T04:26:12Z</dcterms:modified>
  <cp:category/>
  <cp:version/>
  <cp:contentType/>
  <cp:contentStatus/>
</cp:coreProperties>
</file>